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480" windowHeight="11100" tabRatio="724" activeTab="2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<sst xmlns="http://schemas.openxmlformats.org/spreadsheetml/2006/main" count="634" uniqueCount="256">
  <si>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</si>
  <si>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</si>
  <si>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</si>
  <si>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</si>
  <si>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</si>
  <si>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</si>
  <si>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</si>
  <si>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</si>
  <si>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</si>
  <si>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</si>
  <si>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</si>
  <si>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</si>
  <si>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</si>
  <si>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</si>
  <si>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</si>
  <si>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</si>
  <si>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</si>
  <si>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</si>
  <si>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</si>
  <si>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</si>
  <si>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</si>
  <si>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</si>
  <si>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</si>
  <si>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</si>
  <si>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</si>
  <si>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</si>
  <si>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</si>
  <si>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</si>
  <si>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</si>
  <si>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</si>
  <si>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</si>
  <si>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</si>
  <si>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</si>
  <si>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</si>
  <si>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</si>
  <si>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</si>
  <si>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</si>
  <si>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</si>
  <si>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</si>
  <si>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</si>
  <si>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</si>
  <si>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</si>
  <si>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</si>
  <si>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</si>
  <si>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</si>
  <si>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</si>
  <si>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</si>
  <si>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</si>
  <si>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</si>
  <si>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</si>
  <si>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</si>
  <si>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</si>
  <si>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</si>
  <si>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</si>
  <si>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</si>
  <si>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</si>
  <si>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</si>
  <si>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</si>
  <si>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</si>
  <si>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</si>
  <si>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</si>
  <si>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</si>
  <si>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</si>
  <si>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</si>
  <si>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</si>
  <si>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</si>
  <si>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</si>
  <si>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</si>
  <si>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</si>
  <si>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</si>
  <si>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</si>
  <si>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</si>
  <si>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</si>
  <si>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</si>
  <si>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</si>
  <si>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</si>
  <si>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</si>
  <si>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</si>
  <si>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</si>
  <si>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</si>
  <si>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</si>
  <si>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</si>
  <si>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</si>
  <si>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</si>
  <si>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</si>
  <si>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</si>
  <si>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</si>
  <si>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effettuate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</si>
  <si>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</si>
  <si>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</si>
  <si>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</si>
  <si>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</si>
  <si>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</si>
  <si>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</si>
  <si>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</si>
  <si>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</si>
  <si>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</si>
  <si>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</si>
  <si>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</si>
  <si>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</si>
  <si>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</si>
  <si>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</si>
  <si>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</si>
  <si>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</si>
  <si>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</si>
  <si>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</si>
  <si>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</si>
  <si>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</si>
  <si>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</si>
  <si>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</si>
  <si>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</si>
  <si>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</si>
  <si>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</si>
  <si>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</si>
  <si>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</si>
  <si>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</si>
  <si>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1)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</si>
  <si>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</si>
  <si>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</si>
  <si>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</si>
  <si>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</si>
  <si>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NOTE E CHIARIMENTI ALLA RILEVAZIONE
(max 500 caratteri)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</si>
  <si>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</si>
  <si>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</si>
  <si>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</si>
  <si>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</si>
  <si>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</si>
  <si>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</si>
  <si>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</si>
  <si>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</si>
  <si>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</si>
  <si>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</si>
  <si>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</si>
  <si>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</si>
  <si>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</si>
  <si>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</si>
  <si>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</si>
  <si>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</si>
  <si>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</si>
  <si>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</si>
  <si>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</si>
  <si>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</si>
  <si>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</si>
  <si>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</si>
  <si>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</si>
  <si>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</si>
  <si>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</si>
  <si>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</si>
  <si>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</si>
  <si>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</si>
  <si>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</si>
  <si>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</si>
  <si>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</si>
  <si>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</si>
  <si>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</si>
  <si>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</si>
  <si>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</si>
  <si>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</si>
  <si>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</si>
  <si>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</si>
  <si>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</si>
  <si>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</si>
  <si>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</si>
  <si>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</si>
  <si>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</si>
  <si>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</si>
  <si>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</si>
  <si>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</si>
  <si>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</si>
  <si>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</si>
  <si>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</si>
  <si>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</si>
  <si>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</si>
  <si>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</si>
  <si>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</si>
  <si>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</si>
  <si>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</si>
  <si>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</si>
  <si>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</si>
  <si>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</si>
  <si>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</si>
  <si>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</si>
  <si>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N. di sedute dell'O.I.V. o analogo organismo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</si>
  <si>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</si>
  <si>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</si>
  <si>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</si>
  <si>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</si>
  <si>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</si>
  <si>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</si>
  <si>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</si>
  <si>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</si>
  <si>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</si>
  <si>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</si>
  <si>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</si>
  <si>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</si>
  <si>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</si>
  <si>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</si>
  <si>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</si>
  <si>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</si>
  <si>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</si>
  <si>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</si>
  <si>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</si>
  <si>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</si>
  <si>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</si>
  <si>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</si>
  <si>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</si>
  <si>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</si>
  <si>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</si>
  <si>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</si>
  <si>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</si>
  <si>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</si>
  <si>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</si>
  <si>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</si>
  <si>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</si>
  <si>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</si>
  <si>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</si>
  <si>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</si>
  <si>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</si>
  <si>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</si>
  <si>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N. bambini iscritti nelle scuole materne comunali</t>
  </si>
  <si>
    <t>N. farmacie comunali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</si>
  <si>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</si>
  <si>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</si>
  <si>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</si>
  <si>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</si>
  <si>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</si>
  <si>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</si>
  <si>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</si>
  <si>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sedute del consiglio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</si>
  <si>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</si>
  <si>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</si>
  <si>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</si>
  <si>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</si>
  <si>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</si>
  <si>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</si>
  <si>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</si>
  <si>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</si>
  <si>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</si>
  <si>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</si>
  <si>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</si>
  <si>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</si>
  <si>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 xml:space="preserve">N. rimproveri verbali o scritti, multe di importo pari a 4 ore di retribuzione </t>
  </si>
  <si>
    <t>N. sospensioni dal servizio con privazione della retribuzione fino ad un massimo di 10 giorni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</si>
  <si>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</si>
  <si>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</si>
  <si>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</si>
  <si>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N. giornate di formazione -  d.lgs. 81/2008</t>
  </si>
  <si>
    <t>N. dipendenti dell'amministrazione che hanno partecipato nell'anno a corsi di formazione</t>
  </si>
  <si>
    <t>AXC</t>
  </si>
  <si>
    <t>AXB</t>
  </si>
  <si>
    <t>AXA</t>
  </si>
  <si>
    <t>AXS</t>
  </si>
  <si>
    <t>AZC</t>
  </si>
  <si>
    <t>AZB</t>
  </si>
  <si>
    <t>AZA</t>
  </si>
  <si>
    <t>RALN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</si>
</sst>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75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1" xfId="0" applyNumberFormat="1" applyFont="1" applyBorder="1" applyAlignment="1" applyProtection="1">
      <alignment vertical="center" wrapText="1"/>
      <protection locked="0"/>
    </xf>
    <xf numFmtId="175" fontId="14" fillId="0" borderId="30" xfId="0" applyNumberFormat="1" applyFont="1" applyBorder="1" applyAlignment="1" applyProtection="1">
      <alignment vertical="center" wrapText="1"/>
      <protection locked="0"/>
    </xf>
    <xf numFmtId="175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75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75" fontId="14" fillId="0" borderId="33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6" xfId="0" applyNumberFormat="1" applyFont="1" applyBorder="1" applyAlignment="1" applyProtection="1">
      <alignment vertical="center"/>
      <protection/>
    </xf>
    <xf numFmtId="0" fontId="75" fillId="0" borderId="37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" fillId="33" borderId="2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16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15" fillId="0" borderId="46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47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47" xfId="0" applyFont="1" applyBorder="1" applyAlignment="1" applyProtection="1">
      <alignment horizontal="left" vertical="top"/>
      <protection locked="0"/>
    </xf>
    <xf numFmtId="0" fontId="7" fillId="33" borderId="47" xfId="0" applyFont="1" applyFill="1" applyBorder="1" applyAlignment="1">
      <alignment horizontal="left"/>
    </xf>
    <xf numFmtId="0" fontId="7" fillId="33" borderId="47" xfId="0" applyFont="1" applyFill="1" applyBorder="1" applyAlignment="1">
      <alignment horizontal="left" wrapText="1"/>
    </xf>
    <xf numFmtId="0" fontId="76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552450</xdr:colOff>
      <xdr:row>1</xdr:row>
      <xdr:rowOff>276225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00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"/>
  <sheetViews>
    <sheetView showGridLines="0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0" sqref="A100:AR100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2018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v>2018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03" t="s">
        <v>80</v>
      </c>
      <c r="B5" s="207" t="s">
        <v>82</v>
      </c>
      <c r="C5" s="211" t="s">
        <v>20</v>
      </c>
      <c r="D5" s="212"/>
      <c r="E5" s="205" t="s">
        <v>21</v>
      </c>
      <c r="F5" s="205" t="s">
        <v>22</v>
      </c>
      <c r="G5" s="205" t="s">
        <v>23</v>
      </c>
      <c r="H5" s="205" t="s">
        <v>120</v>
      </c>
      <c r="I5" s="205" t="s">
        <v>24</v>
      </c>
      <c r="J5" s="38" t="s">
        <v>25</v>
      </c>
      <c r="K5" s="38" t="s">
        <v>25</v>
      </c>
      <c r="L5" s="205" t="s">
        <v>26</v>
      </c>
      <c r="M5" s="205" t="s">
        <v>27</v>
      </c>
      <c r="N5" s="205" t="s">
        <v>28</v>
      </c>
      <c r="O5" s="205" t="s">
        <v>78</v>
      </c>
      <c r="P5" s="205" t="s">
        <v>29</v>
      </c>
      <c r="Q5" s="205" t="s">
        <v>2</v>
      </c>
      <c r="R5" s="205" t="s">
        <v>61</v>
      </c>
      <c r="S5" s="205" t="s">
        <v>77</v>
      </c>
      <c r="T5" s="209" t="s">
        <v>81</v>
      </c>
      <c r="AA5" s="211" t="s">
        <v>20</v>
      </c>
      <c r="AB5" s="212"/>
      <c r="AC5" s="205" t="s">
        <v>21</v>
      </c>
      <c r="AD5" s="205" t="s">
        <v>22</v>
      </c>
      <c r="AE5" s="205" t="s">
        <v>23</v>
      </c>
      <c r="AF5" s="205" t="s">
        <v>120</v>
      </c>
      <c r="AG5" s="205" t="s">
        <v>24</v>
      </c>
      <c r="AH5" s="38" t="s">
        <v>25</v>
      </c>
      <c r="AI5" s="38" t="s">
        <v>25</v>
      </c>
      <c r="AJ5" s="205" t="s">
        <v>26</v>
      </c>
      <c r="AK5" s="205" t="s">
        <v>27</v>
      </c>
      <c r="AL5" s="205" t="s">
        <v>28</v>
      </c>
      <c r="AM5" s="205" t="s">
        <v>78</v>
      </c>
      <c r="AN5" s="205" t="s">
        <v>29</v>
      </c>
      <c r="AO5" s="205" t="s">
        <v>2</v>
      </c>
      <c r="AP5" s="205" t="s">
        <v>61</v>
      </c>
      <c r="AQ5" s="205" t="s">
        <v>77</v>
      </c>
      <c r="AR5" s="209" t="s">
        <v>81</v>
      </c>
    </row>
    <row r="6" spans="1:46" s="37" customFormat="1" ht="16.5" customHeight="1" thickBot="1">
      <c r="A6" s="204"/>
      <c r="B6" s="208"/>
      <c r="C6" s="28" t="s">
        <v>30</v>
      </c>
      <c r="D6" s="28" t="s">
        <v>79</v>
      </c>
      <c r="E6" s="206"/>
      <c r="F6" s="206"/>
      <c r="G6" s="206"/>
      <c r="H6" s="206"/>
      <c r="I6" s="206"/>
      <c r="J6" s="28" t="s">
        <v>31</v>
      </c>
      <c r="K6" s="58" t="s">
        <v>47</v>
      </c>
      <c r="L6" s="206"/>
      <c r="M6" s="206"/>
      <c r="N6" s="206"/>
      <c r="O6" s="206"/>
      <c r="P6" s="206"/>
      <c r="Q6" s="206"/>
      <c r="R6" s="206"/>
      <c r="S6" s="206"/>
      <c r="T6" s="210"/>
      <c r="U6" s="40"/>
      <c r="V6" s="40"/>
      <c r="W6" s="40"/>
      <c r="AA6" s="28" t="s">
        <v>30</v>
      </c>
      <c r="AB6" s="28" t="s">
        <v>79</v>
      </c>
      <c r="AC6" s="206"/>
      <c r="AD6" s="206"/>
      <c r="AE6" s="206"/>
      <c r="AF6" s="206"/>
      <c r="AG6" s="206"/>
      <c r="AH6" s="28" t="s">
        <v>31</v>
      </c>
      <c r="AI6" s="58" t="s">
        <v>47</v>
      </c>
      <c r="AJ6" s="206"/>
      <c r="AK6" s="206"/>
      <c r="AL6" s="206"/>
      <c r="AM6" s="206"/>
      <c r="AN6" s="206"/>
      <c r="AO6" s="206"/>
      <c r="AP6" s="206"/>
      <c r="AQ6" s="206"/>
      <c r="AR6" s="210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3" t="s">
        <v>122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77"/>
      <c r="S9" s="77"/>
      <c r="T9" s="78"/>
      <c r="AA9" s="213" t="s">
        <v>122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77"/>
      <c r="AQ9" s="77"/>
      <c r="AR9" s="78"/>
    </row>
    <row r="10" spans="1:46" s="6" customFormat="1" ht="27" customHeight="1">
      <c r="A10" s="67" t="s">
        <v>34</v>
      </c>
      <c r="B10" s="29" t="s">
        <v>123</v>
      </c>
      <c r="C10" s="125" t="s">
        <v>48</v>
      </c>
      <c r="D10" s="125" t="s">
        <v>48</v>
      </c>
      <c r="E10" s="156">
        <f aca="true" t="shared" si="0" ref="E10:S11">ROUND(AC10,0)</f>
        <v>100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100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>
        <v>100</v>
      </c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100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41.25">
      <c r="A11" s="69" t="s">
        <v>35</v>
      </c>
      <c r="B11" s="22" t="s">
        <v>124</v>
      </c>
      <c r="C11" s="125" t="s">
        <v>48</v>
      </c>
      <c r="D11" s="125" t="s">
        <v>48</v>
      </c>
      <c r="E11" s="156">
        <f t="shared" si="0"/>
        <v>100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100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>
        <v>100</v>
      </c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100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4" t="s">
        <v>36</v>
      </c>
      <c r="B12" s="30" t="s">
        <v>125</v>
      </c>
      <c r="C12" s="126"/>
      <c r="D12" s="126"/>
      <c r="E12" s="156">
        <f aca="true" t="shared" si="7" ref="E12:S16">ROUND(AC12,0)</f>
        <v>100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100</v>
      </c>
      <c r="U12" s="66" t="str">
        <f t="shared" si="2"/>
        <v>006003</v>
      </c>
      <c r="V12" s="59">
        <f t="shared" si="3"/>
      </c>
      <c r="AA12" s="126"/>
      <c r="AB12" s="126"/>
      <c r="AC12" s="86">
        <v>100</v>
      </c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100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4" t="s">
        <v>38</v>
      </c>
      <c r="B13" s="30" t="s">
        <v>226</v>
      </c>
      <c r="C13" s="126"/>
      <c r="D13" s="126"/>
      <c r="E13" s="156">
        <f t="shared" si="7"/>
        <v>100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100</v>
      </c>
      <c r="U13" s="66" t="str">
        <f t="shared" si="2"/>
        <v>006005</v>
      </c>
      <c r="V13" s="59">
        <f t="shared" si="3"/>
      </c>
      <c r="AA13" s="126"/>
      <c r="AB13" s="126"/>
      <c r="AC13" s="86">
        <v>100</v>
      </c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100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206</v>
      </c>
      <c r="C14" s="126"/>
      <c r="D14" s="126"/>
      <c r="E14" s="156">
        <f aca="true" t="shared" si="8" ref="E14:S15">ROUND(AC14,0)</f>
        <v>20</v>
      </c>
      <c r="F14" s="156">
        <f t="shared" si="8"/>
        <v>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80</v>
      </c>
      <c r="R14" s="156">
        <f t="shared" si="8"/>
        <v>0</v>
      </c>
      <c r="S14" s="156">
        <f t="shared" si="8"/>
        <v>0</v>
      </c>
      <c r="T14" s="68">
        <f>SUM(E14:S14)</f>
        <v>100</v>
      </c>
      <c r="U14" s="66" t="str">
        <f t="shared" si="2"/>
        <v>006006</v>
      </c>
      <c r="V14" s="59"/>
      <c r="AA14" s="126"/>
      <c r="AB14" s="126"/>
      <c r="AC14" s="86">
        <v>20</v>
      </c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>
        <v>80</v>
      </c>
      <c r="AP14" s="86"/>
      <c r="AQ14" s="86"/>
      <c r="AR14" s="68">
        <f t="shared" si="4"/>
        <v>100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207</v>
      </c>
      <c r="C15" s="126"/>
      <c r="D15" s="126"/>
      <c r="E15" s="156">
        <f t="shared" si="8"/>
        <v>100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100</v>
      </c>
      <c r="U15" s="66" t="str">
        <f t="shared" si="2"/>
        <v>006007</v>
      </c>
      <c r="V15" s="59"/>
      <c r="AA15" s="126"/>
      <c r="AB15" s="126"/>
      <c r="AC15" s="86">
        <v>100</v>
      </c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100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208</v>
      </c>
      <c r="C16" s="126"/>
      <c r="D16" s="126"/>
      <c r="E16" s="156">
        <f t="shared" si="7"/>
        <v>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100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100</v>
      </c>
      <c r="U16" s="66" t="str">
        <f t="shared" si="2"/>
        <v>006008</v>
      </c>
      <c r="V16" s="59">
        <f t="shared" si="3"/>
      </c>
      <c r="AA16" s="126"/>
      <c r="AB16" s="126"/>
      <c r="AC16" s="86"/>
      <c r="AD16" s="86"/>
      <c r="AE16" s="86"/>
      <c r="AF16" s="86"/>
      <c r="AG16" s="86"/>
      <c r="AH16" s="86"/>
      <c r="AI16" s="86"/>
      <c r="AJ16" s="86">
        <v>100</v>
      </c>
      <c r="AK16" s="86"/>
      <c r="AL16" s="86"/>
      <c r="AM16" s="86"/>
      <c r="AN16" s="86"/>
      <c r="AO16" s="86"/>
      <c r="AP16" s="86"/>
      <c r="AQ16" s="86"/>
      <c r="AR16" s="68">
        <f t="shared" si="4"/>
        <v>100</v>
      </c>
      <c r="AS16" s="66" t="str">
        <f t="shared" si="5"/>
        <v>006008</v>
      </c>
      <c r="AT16" s="59">
        <f t="shared" si="6"/>
      </c>
    </row>
    <row r="17" spans="1:46" s="181" customFormat="1" ht="27.75" customHeight="1">
      <c r="A17" s="164" t="s">
        <v>42</v>
      </c>
      <c r="B17" s="30" t="s">
        <v>222</v>
      </c>
      <c r="C17" s="126"/>
      <c r="D17" s="126"/>
      <c r="E17" s="156">
        <f aca="true" t="shared" si="9" ref="E17:S18">ROUND(AC17,0)</f>
        <v>20</v>
      </c>
      <c r="F17" s="156">
        <f t="shared" si="9"/>
        <v>80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100</v>
      </c>
      <c r="U17" s="66" t="str">
        <f t="shared" si="2"/>
        <v>006009</v>
      </c>
      <c r="V17" s="186">
        <f t="shared" si="3"/>
      </c>
      <c r="AA17" s="126"/>
      <c r="AB17" s="126"/>
      <c r="AC17" s="86">
        <v>20</v>
      </c>
      <c r="AD17" s="86">
        <v>80</v>
      </c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100</v>
      </c>
      <c r="AS17" s="66" t="str">
        <f t="shared" si="5"/>
        <v>006009</v>
      </c>
      <c r="AT17" s="59">
        <f t="shared" si="6"/>
      </c>
    </row>
    <row r="18" spans="1:46" s="181" customFormat="1" ht="27.75" customHeight="1">
      <c r="A18" s="165" t="s">
        <v>43</v>
      </c>
      <c r="B18" s="30" t="s">
        <v>223</v>
      </c>
      <c r="C18" s="126"/>
      <c r="D18" s="126"/>
      <c r="E18" s="156">
        <f t="shared" si="9"/>
        <v>100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100</v>
      </c>
      <c r="U18" s="66" t="str">
        <f t="shared" si="2"/>
        <v>006010</v>
      </c>
      <c r="V18" s="186">
        <f t="shared" si="3"/>
      </c>
      <c r="AA18" s="126"/>
      <c r="AB18" s="126"/>
      <c r="AC18" s="86">
        <v>100</v>
      </c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100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201" t="s">
        <v>126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5"/>
      <c r="V19" s="94"/>
      <c r="W19" s="94"/>
      <c r="AA19" s="201" t="s">
        <v>126</v>
      </c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2"/>
      <c r="AS19" s="25"/>
      <c r="AT19" s="94"/>
    </row>
    <row r="20" spans="1:46" s="6" customFormat="1" ht="27.75" customHeight="1">
      <c r="A20" s="69" t="s">
        <v>34</v>
      </c>
      <c r="B20" s="22" t="s">
        <v>127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128</v>
      </c>
      <c r="C21" s="125"/>
      <c r="D21" s="125"/>
      <c r="E21" s="156">
        <f t="shared" si="10"/>
        <v>0</v>
      </c>
      <c r="F21" s="156">
        <f t="shared" si="10"/>
        <v>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129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201" t="s">
        <v>130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93"/>
      <c r="V23" s="93"/>
      <c r="W23" s="93"/>
      <c r="X23" s="93"/>
      <c r="Y23" s="93"/>
      <c r="Z23" s="93"/>
      <c r="AA23" s="201" t="s">
        <v>130</v>
      </c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2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131</v>
      </c>
      <c r="C24" s="124"/>
      <c r="D24" s="124"/>
      <c r="E24" s="156">
        <f aca="true" t="shared" si="11" ref="E24:S24">ROUND(AC24,0)</f>
        <v>100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100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>
        <v>100</v>
      </c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100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199" t="s">
        <v>132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  <c r="U25" s="93"/>
      <c r="V25" s="93"/>
      <c r="W25" s="93"/>
      <c r="X25" s="93"/>
      <c r="Y25" s="93"/>
      <c r="Z25" s="93"/>
      <c r="AA25" s="199" t="s">
        <v>132</v>
      </c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200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133</v>
      </c>
      <c r="C26" s="124"/>
      <c r="D26" s="124"/>
      <c r="E26" s="156">
        <f aca="true" t="shared" si="12" ref="E26:S26">ROUND(AC26,0)</f>
        <v>100</v>
      </c>
      <c r="F26" s="156">
        <f t="shared" si="12"/>
        <v>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100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>
        <v>100</v>
      </c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100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3">
      <c r="A27" s="165" t="s">
        <v>35</v>
      </c>
      <c r="B27" s="29" t="s">
        <v>134</v>
      </c>
      <c r="C27" s="124"/>
      <c r="D27" s="124"/>
      <c r="E27" s="156">
        <f aca="true" t="shared" si="13" ref="E27:S29">ROUND(AC27,0)</f>
        <v>0</v>
      </c>
      <c r="F27" s="156">
        <f t="shared" si="13"/>
        <v>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5" t="s">
        <v>36</v>
      </c>
      <c r="B28" s="29" t="s">
        <v>135</v>
      </c>
      <c r="C28" s="125"/>
      <c r="D28" s="125"/>
      <c r="E28" s="156">
        <f t="shared" si="13"/>
        <v>100</v>
      </c>
      <c r="F28" s="156">
        <f t="shared" si="13"/>
        <v>0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100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>
        <v>100</v>
      </c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100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5" t="s">
        <v>37</v>
      </c>
      <c r="B29" s="22" t="s">
        <v>224</v>
      </c>
      <c r="C29" s="125"/>
      <c r="D29" s="125"/>
      <c r="E29" s="156">
        <f t="shared" si="13"/>
        <v>100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100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>
        <v>100</v>
      </c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100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199" t="s">
        <v>136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93"/>
      <c r="V30" s="93"/>
      <c r="W30" s="93"/>
      <c r="X30" s="93"/>
      <c r="Y30" s="93"/>
      <c r="Z30" s="93"/>
      <c r="AA30" s="199" t="s">
        <v>136</v>
      </c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2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137</v>
      </c>
      <c r="C31" s="124"/>
      <c r="D31" s="124"/>
      <c r="E31" s="156">
        <f aca="true" t="shared" si="14" ref="E31:S32">ROUND(AC31,0)</f>
        <v>100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100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>
        <v>100</v>
      </c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100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138</v>
      </c>
      <c r="C32" s="125"/>
      <c r="D32" s="125"/>
      <c r="E32" s="156">
        <f t="shared" si="14"/>
        <v>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199" t="s">
        <v>139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  <c r="U33" s="93"/>
      <c r="V33" s="93"/>
      <c r="W33" s="93"/>
      <c r="X33" s="93"/>
      <c r="Y33" s="93"/>
      <c r="Z33" s="93"/>
      <c r="AA33" s="199" t="s">
        <v>139</v>
      </c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140</v>
      </c>
      <c r="C34" s="124"/>
      <c r="D34" s="124"/>
      <c r="E34" s="156">
        <f aca="true" t="shared" si="15" ref="E34:S37">ROUND(AC34,0)</f>
        <v>100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100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>
        <v>100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100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141</v>
      </c>
      <c r="C35" s="125"/>
      <c r="D35" s="125"/>
      <c r="E35" s="156">
        <f t="shared" si="15"/>
        <v>10</v>
      </c>
      <c r="F35" s="156">
        <f t="shared" si="15"/>
        <v>90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100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>
        <v>10</v>
      </c>
      <c r="AD35" s="86">
        <v>90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100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142</v>
      </c>
      <c r="C36" s="125"/>
      <c r="D36" s="125"/>
      <c r="E36" s="156">
        <f t="shared" si="15"/>
        <v>20</v>
      </c>
      <c r="F36" s="156">
        <f t="shared" si="15"/>
        <v>80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100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>
        <v>20</v>
      </c>
      <c r="AD36" s="86">
        <v>80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68">
        <f>SUM(AC36:AQ36)</f>
        <v>100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143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201" t="s">
        <v>144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  <c r="U38" s="93"/>
      <c r="V38" s="93"/>
      <c r="W38" s="93"/>
      <c r="X38" s="93"/>
      <c r="Y38" s="93"/>
      <c r="Z38" s="93"/>
      <c r="AA38" s="201" t="s">
        <v>144</v>
      </c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2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221</v>
      </c>
      <c r="C39" s="124"/>
      <c r="D39" s="124"/>
      <c r="E39" s="156">
        <f aca="true" t="shared" si="16" ref="E39:S42">ROUND(AC39,0)</f>
        <v>50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50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100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>
        <v>50</v>
      </c>
      <c r="AD39" s="86"/>
      <c r="AE39" s="86"/>
      <c r="AF39" s="86"/>
      <c r="AG39" s="86"/>
      <c r="AH39" s="86"/>
      <c r="AI39" s="86"/>
      <c r="AJ39" s="86"/>
      <c r="AK39" s="86"/>
      <c r="AL39" s="86">
        <v>50</v>
      </c>
      <c r="AM39" s="86"/>
      <c r="AN39" s="86"/>
      <c r="AO39" s="86"/>
      <c r="AP39" s="86"/>
      <c r="AQ39" s="86"/>
      <c r="AR39" s="68">
        <f aca="true" t="shared" si="20" ref="AR39:AR44">SUM(AC39:AQ39)</f>
        <v>100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145</v>
      </c>
      <c r="C40" s="125"/>
      <c r="D40" s="125"/>
      <c r="E40" s="156">
        <f t="shared" si="16"/>
        <v>50</v>
      </c>
      <c r="F40" s="156">
        <f t="shared" si="16"/>
        <v>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50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100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>
        <v>50</v>
      </c>
      <c r="AD40" s="86"/>
      <c r="AE40" s="86"/>
      <c r="AF40" s="86"/>
      <c r="AG40" s="86"/>
      <c r="AH40" s="86"/>
      <c r="AI40" s="86"/>
      <c r="AJ40" s="86"/>
      <c r="AK40" s="86"/>
      <c r="AL40" s="86">
        <v>50</v>
      </c>
      <c r="AM40" s="86"/>
      <c r="AN40" s="86"/>
      <c r="AO40" s="86"/>
      <c r="AP40" s="86"/>
      <c r="AQ40" s="86"/>
      <c r="AR40" s="68">
        <f t="shared" si="20"/>
        <v>100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146</v>
      </c>
      <c r="C41" s="125"/>
      <c r="D41" s="125"/>
      <c r="E41" s="156">
        <f t="shared" si="16"/>
        <v>50</v>
      </c>
      <c r="F41" s="156">
        <f t="shared" si="16"/>
        <v>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50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100</v>
      </c>
      <c r="U41" s="66" t="str">
        <f t="shared" si="18"/>
        <v>012003</v>
      </c>
      <c r="V41" s="59">
        <f t="shared" si="19"/>
      </c>
      <c r="AA41" s="125"/>
      <c r="AB41" s="125"/>
      <c r="AC41" s="86">
        <v>50</v>
      </c>
      <c r="AD41" s="86"/>
      <c r="AE41" s="86"/>
      <c r="AF41" s="86"/>
      <c r="AG41" s="86"/>
      <c r="AH41" s="86"/>
      <c r="AI41" s="86"/>
      <c r="AJ41" s="86"/>
      <c r="AK41" s="86"/>
      <c r="AL41" s="86">
        <v>50</v>
      </c>
      <c r="AM41" s="86"/>
      <c r="AN41" s="86"/>
      <c r="AO41" s="86"/>
      <c r="AP41" s="86"/>
      <c r="AQ41" s="86"/>
      <c r="AR41" s="68">
        <f t="shared" si="20"/>
        <v>100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147</v>
      </c>
      <c r="C42" s="125"/>
      <c r="D42" s="125"/>
      <c r="E42" s="156">
        <f t="shared" si="16"/>
        <v>50</v>
      </c>
      <c r="F42" s="156">
        <f t="shared" si="16"/>
        <v>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50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100</v>
      </c>
      <c r="U42" s="66" t="str">
        <f t="shared" si="18"/>
        <v>012004</v>
      </c>
      <c r="V42" s="59">
        <f t="shared" si="19"/>
      </c>
      <c r="AA42" s="125"/>
      <c r="AB42" s="125"/>
      <c r="AC42" s="86">
        <v>50</v>
      </c>
      <c r="AD42" s="86"/>
      <c r="AE42" s="86"/>
      <c r="AF42" s="86"/>
      <c r="AG42" s="86"/>
      <c r="AH42" s="86"/>
      <c r="AI42" s="86"/>
      <c r="AJ42" s="86"/>
      <c r="AK42" s="86"/>
      <c r="AL42" s="86">
        <v>50</v>
      </c>
      <c r="AM42" s="86"/>
      <c r="AN42" s="86"/>
      <c r="AO42" s="86"/>
      <c r="AP42" s="86"/>
      <c r="AQ42" s="86"/>
      <c r="AR42" s="68">
        <f t="shared" si="20"/>
        <v>100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148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209</v>
      </c>
      <c r="C44" s="125"/>
      <c r="D44" s="125"/>
      <c r="E44" s="156">
        <f t="shared" si="23"/>
        <v>10</v>
      </c>
      <c r="F44" s="156">
        <f t="shared" si="23"/>
        <v>90</v>
      </c>
      <c r="G44" s="156">
        <f t="shared" si="23"/>
        <v>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100</v>
      </c>
      <c r="U44" s="66" t="str">
        <f t="shared" si="18"/>
        <v>012006</v>
      </c>
      <c r="V44" s="59">
        <f t="shared" si="19"/>
      </c>
      <c r="AA44" s="125"/>
      <c r="AB44" s="125"/>
      <c r="AC44" s="86">
        <v>10</v>
      </c>
      <c r="AD44" s="86">
        <v>90</v>
      </c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100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199" t="s">
        <v>149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200"/>
      <c r="U45" s="93"/>
      <c r="V45" s="93"/>
      <c r="W45" s="93"/>
      <c r="X45" s="93"/>
      <c r="Y45" s="93"/>
      <c r="Z45" s="93"/>
      <c r="AA45" s="199" t="s">
        <v>149</v>
      </c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200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150</v>
      </c>
      <c r="C46" s="124"/>
      <c r="D46" s="124"/>
      <c r="E46" s="156">
        <f aca="true" t="shared" si="24" ref="E46:S51">ROUND(AC46,0)</f>
        <v>10</v>
      </c>
      <c r="F46" s="156">
        <f t="shared" si="24"/>
        <v>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90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100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>
        <v>10</v>
      </c>
      <c r="AD46" s="86"/>
      <c r="AE46" s="86"/>
      <c r="AF46" s="86"/>
      <c r="AG46" s="86"/>
      <c r="AH46" s="86"/>
      <c r="AI46" s="86"/>
      <c r="AJ46" s="86">
        <v>90</v>
      </c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100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151</v>
      </c>
      <c r="C47" s="125"/>
      <c r="D47" s="125"/>
      <c r="E47" s="156">
        <f t="shared" si="24"/>
        <v>10</v>
      </c>
      <c r="F47" s="156">
        <f t="shared" si="24"/>
        <v>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90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100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>
        <v>10</v>
      </c>
      <c r="AD47" s="86"/>
      <c r="AE47" s="86"/>
      <c r="AF47" s="86"/>
      <c r="AG47" s="86"/>
      <c r="AH47" s="86"/>
      <c r="AI47" s="86"/>
      <c r="AJ47" s="86">
        <v>90</v>
      </c>
      <c r="AK47" s="86"/>
      <c r="AL47" s="86"/>
      <c r="AM47" s="86"/>
      <c r="AN47" s="86"/>
      <c r="AO47" s="86"/>
      <c r="AP47" s="86"/>
      <c r="AQ47" s="86"/>
      <c r="AR47" s="68">
        <f t="shared" si="28"/>
        <v>100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152</v>
      </c>
      <c r="C48" s="125"/>
      <c r="D48" s="125"/>
      <c r="E48" s="156">
        <f t="shared" si="24"/>
        <v>10</v>
      </c>
      <c r="F48" s="156">
        <f t="shared" si="24"/>
        <v>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90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100</v>
      </c>
      <c r="U48" s="66" t="str">
        <f t="shared" si="26"/>
        <v>013003</v>
      </c>
      <c r="V48" s="59">
        <f t="shared" si="27"/>
      </c>
      <c r="AA48" s="125"/>
      <c r="AB48" s="125"/>
      <c r="AC48" s="86">
        <v>10</v>
      </c>
      <c r="AD48" s="86"/>
      <c r="AE48" s="86"/>
      <c r="AF48" s="86"/>
      <c r="AG48" s="86"/>
      <c r="AH48" s="86"/>
      <c r="AI48" s="86"/>
      <c r="AJ48" s="86">
        <v>90</v>
      </c>
      <c r="AK48" s="86"/>
      <c r="AL48" s="86"/>
      <c r="AM48" s="86"/>
      <c r="AN48" s="86"/>
      <c r="AO48" s="86"/>
      <c r="AP48" s="86"/>
      <c r="AQ48" s="86"/>
      <c r="AR48" s="68">
        <f t="shared" si="28"/>
        <v>100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5" t="s">
        <v>37</v>
      </c>
      <c r="B49" s="22" t="s">
        <v>210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5" t="s">
        <v>38</v>
      </c>
      <c r="B50" s="22" t="s">
        <v>153</v>
      </c>
      <c r="C50" s="125"/>
      <c r="D50" s="125"/>
      <c r="E50" s="156">
        <f aca="true" t="shared" si="32" ref="E50:S50">ROUND(AC50,0)</f>
        <v>10</v>
      </c>
      <c r="F50" s="156">
        <f t="shared" si="32"/>
        <v>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90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100</v>
      </c>
      <c r="U50" s="66" t="str">
        <f t="shared" si="26"/>
        <v>013005</v>
      </c>
      <c r="V50" s="59">
        <f t="shared" si="27"/>
      </c>
      <c r="AA50" s="125"/>
      <c r="AB50" s="125"/>
      <c r="AC50" s="86">
        <v>10</v>
      </c>
      <c r="AD50" s="86"/>
      <c r="AE50" s="86"/>
      <c r="AF50" s="86"/>
      <c r="AG50" s="86"/>
      <c r="AH50" s="86"/>
      <c r="AI50" s="86"/>
      <c r="AJ50" s="86">
        <v>90</v>
      </c>
      <c r="AK50" s="86"/>
      <c r="AL50" s="86"/>
      <c r="AM50" s="86"/>
      <c r="AN50" s="86"/>
      <c r="AO50" s="86"/>
      <c r="AP50" s="86"/>
      <c r="AQ50" s="86"/>
      <c r="AR50" s="68">
        <f t="shared" si="28"/>
        <v>100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5" t="s">
        <v>39</v>
      </c>
      <c r="B51" s="22" t="s">
        <v>154</v>
      </c>
      <c r="C51" s="125"/>
      <c r="D51" s="125"/>
      <c r="E51" s="156">
        <f t="shared" si="24"/>
        <v>100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100</v>
      </c>
      <c r="U51" s="66" t="str">
        <f t="shared" si="26"/>
        <v>013006</v>
      </c>
      <c r="V51" s="59">
        <f t="shared" si="27"/>
      </c>
      <c r="AA51" s="125"/>
      <c r="AB51" s="125"/>
      <c r="AC51" s="86">
        <v>100</v>
      </c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100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155</v>
      </c>
      <c r="C52" s="199" t="s">
        <v>156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93"/>
      <c r="V52" s="93"/>
      <c r="W52" s="93"/>
      <c r="X52" s="93"/>
      <c r="Y52" s="93"/>
      <c r="Z52" s="93"/>
      <c r="AA52" s="199" t="s">
        <v>156</v>
      </c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200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157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100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100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>
        <v>100</v>
      </c>
      <c r="AK53" s="86"/>
      <c r="AL53" s="86"/>
      <c r="AM53" s="86"/>
      <c r="AN53" s="86"/>
      <c r="AO53" s="86"/>
      <c r="AP53" s="86"/>
      <c r="AQ53" s="86"/>
      <c r="AR53" s="68">
        <f>SUM(AC53:AQ53)</f>
        <v>100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158</v>
      </c>
      <c r="C54" s="199" t="s">
        <v>163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  <c r="U54" s="93"/>
      <c r="V54" s="93"/>
      <c r="W54" s="93"/>
      <c r="X54" s="93"/>
      <c r="Y54" s="93"/>
      <c r="Z54" s="93"/>
      <c r="AA54" s="199" t="s">
        <v>163</v>
      </c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200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164</v>
      </c>
      <c r="C55" s="124"/>
      <c r="D55" s="124"/>
      <c r="E55" s="156">
        <f aca="true" t="shared" si="34" ref="E55:S55">ROUND(AC55,0)</f>
        <v>100</v>
      </c>
      <c r="F55" s="156">
        <f t="shared" si="34"/>
        <v>0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100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>
        <v>100</v>
      </c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100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159</v>
      </c>
      <c r="C56" s="201" t="s">
        <v>165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93"/>
      <c r="V56" s="93"/>
      <c r="W56" s="93"/>
      <c r="X56" s="93"/>
      <c r="Y56" s="93"/>
      <c r="Z56" s="93"/>
      <c r="AA56" s="201" t="s">
        <v>165</v>
      </c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2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166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160</v>
      </c>
      <c r="C58" s="201" t="s">
        <v>167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2"/>
      <c r="U58" s="93"/>
      <c r="V58" s="93"/>
      <c r="W58" s="93"/>
      <c r="X58" s="93"/>
      <c r="Y58" s="93"/>
      <c r="Z58" s="93"/>
      <c r="AA58" s="201" t="s">
        <v>167</v>
      </c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2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168</v>
      </c>
      <c r="C59" s="124"/>
      <c r="D59" s="124"/>
      <c r="E59" s="156">
        <f aca="true" t="shared" si="36" ref="E59:S60">ROUND(AC59,0)</f>
        <v>100</v>
      </c>
      <c r="F59" s="156">
        <f t="shared" si="36"/>
        <v>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100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>
        <v>100</v>
      </c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100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169</v>
      </c>
      <c r="C60" s="125"/>
      <c r="D60" s="125"/>
      <c r="E60" s="156">
        <f t="shared" si="36"/>
        <v>100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100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>
        <v>100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100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114</v>
      </c>
      <c r="C61" s="201" t="s">
        <v>170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2"/>
      <c r="U61" s="93"/>
      <c r="V61" s="93"/>
      <c r="W61" s="93"/>
      <c r="X61" s="93"/>
      <c r="Y61" s="93"/>
      <c r="Z61" s="93"/>
      <c r="AA61" s="201" t="s">
        <v>170</v>
      </c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2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171</v>
      </c>
      <c r="C62" s="138">
        <v>1</v>
      </c>
      <c r="D62" s="16" t="s">
        <v>112</v>
      </c>
      <c r="E62" s="156">
        <f aca="true" t="shared" si="37" ref="E62:Q63">ROUND(AC62,0)</f>
        <v>100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100</v>
      </c>
      <c r="U62" s="66" t="str">
        <f>$B$61&amp;A62</f>
        <v>018002</v>
      </c>
      <c r="V62" s="186">
        <f>IF(AND(T62&lt;&gt;0,T62&lt;&gt;100),"ATTENZIONE: IL TOTALE DEVE ESSERE =100","")</f>
      </c>
      <c r="W62" s="187"/>
      <c r="AA62" s="138">
        <v>1</v>
      </c>
      <c r="AB62" s="16" t="s">
        <v>112</v>
      </c>
      <c r="AC62" s="86">
        <v>100</v>
      </c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100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172</v>
      </c>
      <c r="C63" s="138">
        <v>1</v>
      </c>
      <c r="D63" s="16" t="s">
        <v>177</v>
      </c>
      <c r="E63" s="156">
        <f t="shared" si="37"/>
        <v>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0</v>
      </c>
      <c r="U63" s="66" t="str">
        <f>$B$61&amp;A63</f>
        <v>018003</v>
      </c>
      <c r="V63" s="186">
        <f>IF(AND(T63&lt;&gt;0,T63&lt;&gt;100),"ATTENZIONE: IL TOTALE DEVE ESSERE =100","")</f>
      </c>
      <c r="AA63" s="138">
        <v>1</v>
      </c>
      <c r="AB63" s="16" t="s">
        <v>177</v>
      </c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115</v>
      </c>
      <c r="C64" s="201" t="s">
        <v>173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2"/>
      <c r="U64" s="93"/>
      <c r="V64" s="93"/>
      <c r="W64" s="93"/>
      <c r="X64" s="93"/>
      <c r="Y64" s="93"/>
      <c r="Z64" s="93"/>
      <c r="AA64" s="201" t="s">
        <v>173</v>
      </c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2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176</v>
      </c>
      <c r="C65" s="138">
        <v>1</v>
      </c>
      <c r="D65" s="139" t="s">
        <v>177</v>
      </c>
      <c r="E65" s="156">
        <f aca="true" t="shared" si="38" ref="E65:S65">ROUND(AC65,0)</f>
        <v>100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100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177</v>
      </c>
      <c r="AC65" s="86">
        <v>100</v>
      </c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100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161</v>
      </c>
      <c r="C66" s="201" t="s">
        <v>174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2"/>
      <c r="U66" s="93"/>
      <c r="V66" s="93"/>
      <c r="W66" s="93"/>
      <c r="X66" s="93"/>
      <c r="Y66" s="93"/>
      <c r="Z66" s="93"/>
      <c r="AA66" s="201" t="s">
        <v>174</v>
      </c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2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225</v>
      </c>
      <c r="C67" s="138">
        <v>1</v>
      </c>
      <c r="D67" s="16" t="s">
        <v>177</v>
      </c>
      <c r="E67" s="156">
        <f aca="true" t="shared" si="39" ref="E67:S67">ROUND(AC67,0)</f>
        <v>100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100</v>
      </c>
      <c r="U67" s="66" t="str">
        <f>$B$66&amp;A67</f>
        <v>020001</v>
      </c>
      <c r="V67" s="186">
        <f>IF(AND(T67&lt;&gt;0,T67&lt;&gt;100),"ATTENZIONE: IL TOTALE DEVE ESSERE =100","")</f>
      </c>
      <c r="W67" s="188"/>
      <c r="AA67" s="138">
        <v>1</v>
      </c>
      <c r="AB67" s="16" t="s">
        <v>177</v>
      </c>
      <c r="AC67" s="86">
        <v>100</v>
      </c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100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211</v>
      </c>
      <c r="C68" s="138">
        <v>2</v>
      </c>
      <c r="D68" s="139" t="s">
        <v>177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177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162</v>
      </c>
      <c r="C69" s="201" t="s">
        <v>175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2"/>
      <c r="U69" s="93"/>
      <c r="V69" s="93"/>
      <c r="W69" s="93"/>
      <c r="X69" s="93"/>
      <c r="Y69" s="93"/>
      <c r="Z69" s="93"/>
      <c r="AA69" s="201" t="s">
        <v>175</v>
      </c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2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178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179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180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3400</v>
      </c>
      <c r="U73" s="66"/>
      <c r="V73" s="59" t="str">
        <f>IF(AND(T73&lt;&gt;0,T73&lt;&gt;100),"ATTENZIONE: IL TOTALE DEVE ESSERE =100","")</f>
        <v>ATTENZIONE: IL TOTALE DEVE ESSERE =100</v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3400</v>
      </c>
      <c r="AS73" s="66"/>
      <c r="AT73" s="59" t="str">
        <f>IF(AND(AR73&lt;&gt;0,AR73&lt;&gt;100),"ATTENZIONE: IL TOTALE DEVE ESSERE =100","")</f>
        <v>ATTENZIONE: IL TOTALE DEVE ESSERE =100</v>
      </c>
    </row>
    <row r="74" ht="24.75" customHeight="1">
      <c r="A74" s="129" t="s">
        <v>230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14" t="s">
        <v>121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6"/>
    </row>
    <row r="100" spans="1:44" ht="60" customHeight="1">
      <c r="A100" s="217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9"/>
    </row>
  </sheetData>
  <sheetProtection password="EA98" sheet="1" formatColumns="0" selectLockedCells="1"/>
  <mergeCells count="66"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  <mergeCell ref="AA25:AR25"/>
    <mergeCell ref="AA30:AR30"/>
    <mergeCell ref="AA33:AR33"/>
    <mergeCell ref="AA38:AR38"/>
    <mergeCell ref="AA45:AR45"/>
    <mergeCell ref="AA52:AR52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0"/>
  <sheetViews>
    <sheetView showGridLines="0" zoomScalePageLayoutView="0" workbookViewId="0" topLeftCell="A1">
      <pane xSplit="2" ySplit="11" topLeftCell="AA7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D14" sqref="AD14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35" t="str">
        <f>"ANNO "&amp;'T18'!$K$1</f>
        <v>ANNO 2018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2" t="str">
        <f>IF(AND(V77&lt;&gt;0,'T18'!$T$73=0),"ATTENZIONE! PRIMA DI INSERIRE DATI IN QUESTA TABELLA OCCORRE COMPILARE LA T18"," ")</f>
        <v> 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79"/>
      <c r="AA3" s="222" t="str">
        <f>IF(AND(AT77&lt;&gt;0,'T18'!$T$73=0),"ATTENZIONE! PRIMA DI INSERIRE DATI IN QUESTA TABELLA OCCORRE COMPILARE LA T18"," ")</f>
        <v> </v>
      </c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79"/>
    </row>
    <row r="4" spans="1:40" s="48" customFormat="1" ht="21" customHeight="1">
      <c r="A4" s="227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Codice contratto: 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8"/>
      <c r="AF4" s="98" t="s">
        <v>255</v>
      </c>
      <c r="AG4" s="197"/>
      <c r="AH4" s="198"/>
      <c r="AI4" s="198"/>
      <c r="AJ4" s="198"/>
      <c r="AK4" s="198"/>
      <c r="AL4" s="198"/>
      <c r="AM4" s="196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119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248</v>
      </c>
      <c r="J5" s="65" t="s">
        <v>249</v>
      </c>
      <c r="K5" s="65" t="s">
        <v>250</v>
      </c>
      <c r="L5" s="65" t="s">
        <v>251</v>
      </c>
      <c r="M5" s="65" t="s">
        <v>252</v>
      </c>
      <c r="N5" s="65" t="s">
        <v>253</v>
      </c>
      <c r="O5" s="65" t="s">
        <v>254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119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248</v>
      </c>
      <c r="AH5" s="65" t="s">
        <v>249</v>
      </c>
      <c r="AI5" s="65" t="s">
        <v>250</v>
      </c>
      <c r="AJ5" s="65" t="s">
        <v>251</v>
      </c>
      <c r="AK5" s="65" t="s">
        <v>252</v>
      </c>
      <c r="AL5" s="65" t="s">
        <v>253</v>
      </c>
      <c r="AM5" s="65" t="s">
        <v>254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26" t="s">
        <v>76</v>
      </c>
      <c r="B6" s="226"/>
      <c r="C6" s="223" t="s">
        <v>62</v>
      </c>
      <c r="D6" s="224"/>
      <c r="E6" s="229" t="s">
        <v>63</v>
      </c>
      <c r="F6" s="230"/>
      <c r="G6" s="230"/>
      <c r="H6" s="230"/>
      <c r="I6" s="230"/>
      <c r="J6" s="230"/>
      <c r="K6" s="230"/>
      <c r="L6" s="230"/>
      <c r="M6" s="230"/>
      <c r="N6" s="230"/>
      <c r="O6" s="231"/>
      <c r="P6" s="223" t="s">
        <v>64</v>
      </c>
      <c r="Q6" s="225"/>
      <c r="R6" s="224"/>
      <c r="S6" s="226" t="s">
        <v>72</v>
      </c>
      <c r="T6" s="226"/>
      <c r="U6" s="226"/>
      <c r="V6" s="226"/>
      <c r="W6" s="47"/>
      <c r="AA6" s="223" t="s">
        <v>62</v>
      </c>
      <c r="AB6" s="224"/>
      <c r="AC6" s="223" t="s">
        <v>63</v>
      </c>
      <c r="AD6" s="225"/>
      <c r="AE6" s="225"/>
      <c r="AF6" s="225"/>
      <c r="AG6" s="225"/>
      <c r="AH6" s="225"/>
      <c r="AI6" s="225"/>
      <c r="AJ6" s="225"/>
      <c r="AK6" s="225"/>
      <c r="AL6" s="225"/>
      <c r="AM6" s="224"/>
      <c r="AN6" s="223" t="s">
        <v>64</v>
      </c>
      <c r="AO6" s="225"/>
      <c r="AP6" s="224"/>
      <c r="AQ6" s="226" t="s">
        <v>72</v>
      </c>
      <c r="AR6" s="226"/>
      <c r="AS6" s="226"/>
      <c r="AT6" s="226"/>
      <c r="AU6" s="47"/>
    </row>
    <row r="7" spans="1:46" s="33" customFormat="1" ht="36" customHeight="1">
      <c r="A7" s="232" t="s">
        <v>75</v>
      </c>
      <c r="B7" s="232"/>
      <c r="C7" s="46" t="s">
        <v>1</v>
      </c>
      <c r="D7" s="46" t="s">
        <v>118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233</v>
      </c>
      <c r="J7" s="46" t="s">
        <v>234</v>
      </c>
      <c r="K7" s="46" t="s">
        <v>235</v>
      </c>
      <c r="L7" s="46" t="s">
        <v>236</v>
      </c>
      <c r="M7" s="46" t="s">
        <v>237</v>
      </c>
      <c r="N7" s="46" t="s">
        <v>238</v>
      </c>
      <c r="O7" s="46" t="s">
        <v>239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205</v>
      </c>
      <c r="V7" s="46" t="s">
        <v>232</v>
      </c>
      <c r="AA7" s="46" t="s">
        <v>1</v>
      </c>
      <c r="AB7" s="46" t="s">
        <v>118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233</v>
      </c>
      <c r="AH7" s="46" t="s">
        <v>234</v>
      </c>
      <c r="AI7" s="46" t="s">
        <v>235</v>
      </c>
      <c r="AJ7" s="46" t="s">
        <v>236</v>
      </c>
      <c r="AK7" s="46" t="s">
        <v>237</v>
      </c>
      <c r="AL7" s="46" t="s">
        <v>238</v>
      </c>
      <c r="AM7" s="46" t="s">
        <v>239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205</v>
      </c>
      <c r="AT7" s="46" t="s">
        <v>232</v>
      </c>
    </row>
    <row r="8" spans="1:47" s="53" customFormat="1" ht="45" customHeight="1">
      <c r="A8" s="233"/>
      <c r="B8" s="234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 t="str">
        <f>IF(OR($AF$4="RALN",$AF$4="RESI",$AF$4="REVA",$AF$4="PRBZ",$AF$4="PRTN"),(IF(AB10&gt;0,"ATTENZIONE:LA COLONNA NON VA COMPILATA","NON COMPILARE")),"")</f>
        <v>NON COMPILARE</v>
      </c>
      <c r="AH8" s="51" t="str">
        <f aca="true" t="shared" si="0" ref="AH8:AM8">IF(OR($AF$4="RALN",$AF$4="RESI",$AF$4="REVA",$AF$4="PRBZ",$AF$4="PRTN"),(IF(AC10&gt;0,"ATTENZIONE:LA COLONNA NON VA COMPILATA","NON COMPILARE")),"")</f>
        <v>NON COMPILARE</v>
      </c>
      <c r="AI8" s="51" t="str">
        <f t="shared" si="0"/>
        <v>NON COMPILARE</v>
      </c>
      <c r="AJ8" s="51" t="str">
        <f t="shared" si="0"/>
        <v>NON COMPILARE</v>
      </c>
      <c r="AK8" s="51" t="str">
        <f t="shared" si="0"/>
        <v>NON COMPILARE</v>
      </c>
      <c r="AL8" s="51" t="str">
        <f t="shared" si="0"/>
        <v>NON COMPILARE</v>
      </c>
      <c r="AM8" s="51" t="str">
        <f t="shared" si="0"/>
        <v>NON COMPILARE</v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33"/>
      <c r="B9" s="234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201" t="str">
        <f>'T18'!C9</f>
        <v>ORGANIZZAZIONE GENERALE DELL'AMMINISTRAZIONE, GESTIONE FINANZIARIA, CONTABILE E CONTROLLO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20"/>
      <c r="AA13" s="201" t="str">
        <f>'T18'!AA9</f>
        <v>ORGANIZZAZIONE GENERALE DELL'AMMINISTRAZIONE, GESTIONE FINANZIARIA, CONTABILE E CONTROLLO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20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50</v>
      </c>
      <c r="F14" s="157">
        <f t="shared" si="1"/>
        <v>100</v>
      </c>
      <c r="G14" s="157">
        <f t="shared" si="1"/>
        <v>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>
        <v>50</v>
      </c>
      <c r="AD14" s="85">
        <v>100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1000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>
        <v>1000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596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>
        <v>596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50</v>
      </c>
      <c r="F17" s="157">
        <f t="shared" si="8"/>
        <v>10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>
        <v>50</v>
      </c>
      <c r="AD17" s="85">
        <v>10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50</v>
      </c>
      <c r="F18" s="157">
        <f t="shared" si="19"/>
        <v>0</v>
      </c>
      <c r="G18" s="157">
        <f t="shared" si="19"/>
        <v>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>
        <v>50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50</v>
      </c>
      <c r="F19" s="157">
        <f t="shared" si="19"/>
        <v>380</v>
      </c>
      <c r="G19" s="157">
        <f t="shared" si="19"/>
        <v>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>
        <v>50</v>
      </c>
      <c r="AD19" s="85">
        <v>380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111</v>
      </c>
      <c r="F21" s="157">
        <f t="shared" si="8"/>
        <v>100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>
        <v>111</v>
      </c>
      <c r="AD21" s="85">
        <v>100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50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>
        <v>50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199" t="str">
        <f>'T18'!C19</f>
        <v>ORGANIZZAZIONE DEI SERVIZI PUBBLICI DI INTERESSE GENERALE DI AMBITO COMUNALE, IVI COMPRESI I SERVIZI DI TRASPORTO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221"/>
      <c r="X23" s="59"/>
      <c r="AA23" s="199" t="str">
        <f>'T18'!AA19</f>
        <v>ORGANIZZAZIONE DEI SERVIZI PUBBLICI DI INTERESSE GENERALE DI AMBITO COMUNALE, IVI COMPRESI I SERVIZI DI TRASPORTO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21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201" t="str">
        <f>'T18'!C23</f>
        <v>CATASTO, AD ECCEZIONE DELLE FUNZIONI MANTENUTE ALLO STATO DALLA NORMATIVA VIGENTE</v>
      </c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20"/>
      <c r="W27" s="66"/>
      <c r="X27" s="59"/>
      <c r="AA27" s="201" t="str">
        <f>'T18'!AA23</f>
        <v>CATASTO, AD ECCEZIONE DELLE FUNZIONI MANTENUTE ALLO STATO DALLA NORMATIVA VIGENTE</v>
      </c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20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130</v>
      </c>
      <c r="F28" s="157">
        <f t="shared" si="24"/>
        <v>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4"/>
      <c r="Z28" s="14"/>
      <c r="AA28" s="85"/>
      <c r="AB28" s="85"/>
      <c r="AC28" s="85">
        <v>130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</c>
    </row>
    <row r="29" spans="1:48" s="8" customFormat="1" ht="36" customHeight="1">
      <c r="A29" s="97"/>
      <c r="B29" s="96" t="str">
        <f>'T18'!B25</f>
        <v>009</v>
      </c>
      <c r="C29" s="199" t="str">
        <f>'T18'!C25</f>
        <v>PIANIFICAZIONE URBANISTICA ED EDILIZIA DI AMBITO COMUNALE NONCHÉ  PARTECIPAZIONE ALLA PIANIFICAZIONE TERRITORIALE DI LIVELLO SOVRACOMUNALE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21"/>
      <c r="X29" s="59"/>
      <c r="AA29" s="199" t="str">
        <f>'T18'!AA25</f>
        <v>PIANIFICAZIONE URBANISTICA ED EDILIZIA DI AMBITO COMUNALE NONCHÉ  PARTECIPAZIONE ALLA PIANIFICAZIONE TERRITORIALE DI LIVELLO SOVRACOMUNALE</v>
      </c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21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200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>
        <v>200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0</v>
      </c>
      <c r="F31" s="157">
        <f t="shared" si="27"/>
        <v>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4"/>
      <c r="Z31" s="1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100</v>
      </c>
      <c r="F32" s="157">
        <f t="shared" si="27"/>
        <v>0</v>
      </c>
      <c r="G32" s="157">
        <f t="shared" si="27"/>
        <v>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>
        <v>100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420</v>
      </c>
      <c r="F33" s="157">
        <f t="shared" si="27"/>
        <v>0</v>
      </c>
      <c r="G33" s="157">
        <f t="shared" si="27"/>
        <v>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>
        <v>420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199" t="str">
        <f>'T18'!C30</f>
        <v>ATTIVITÀ, IN AMBITO COMUNALE, DI PIANIFICAZIONE DI PROTEZIONE CIVILE E DI COORDINAMENTO DEI PRIMI SOCCORSI 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21"/>
      <c r="X34" s="59"/>
      <c r="AA34" s="199" t="str">
        <f>'T18'!AA30</f>
        <v>ATTIVITÀ, IN AMBITO COMUNALE, DI PIANIFICAZIONE DI PROTEZIONE CIVILE E DI COORDINAMENTO DEI PRIMI SOCCORSI </v>
      </c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21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20</v>
      </c>
      <c r="F35" s="157">
        <f t="shared" si="31"/>
        <v>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>
        <v>20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</c>
    </row>
    <row r="37" spans="1:48" s="8" customFormat="1" ht="36" customHeight="1">
      <c r="A37" s="97"/>
      <c r="B37" s="96" t="str">
        <f>'T18'!B33</f>
        <v>011</v>
      </c>
      <c r="C37" s="199" t="str">
        <f>'T18'!C33</f>
        <v>ORGANIZZAZIONE E GESTIONE DEI SERVIZI DI RACCOLTA, AVVIO A SMALTIMENTO E RECUPERO DEI RIFIUTI URBANI E  RISCOSSIONE DEI RELATIVI TRIBUTI; PROMOZIONE E GESTIONE DELLA TUTELA AMBIENTALE 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221"/>
      <c r="X37" s="59"/>
      <c r="AA37" s="199" t="str">
        <f>'T18'!AA33</f>
        <v>ORGANIZZAZIONE E GESTIONE DEI SERVIZI DI RACCOLTA, AVVIO A SMALTIMENTO E RECUPERO DEI RIFIUTI URBANI E  RISCOSSIONE DEI RELATIVI TRIBUTI; PROMOZIONE E GESTIONE DELLA TUTELA AMBIENTALE </v>
      </c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221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50</v>
      </c>
      <c r="F38" s="157">
        <f t="shared" si="34"/>
        <v>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21"/>
      <c r="Z38" s="21"/>
      <c r="AA38" s="85"/>
      <c r="AB38" s="85"/>
      <c r="AC38" s="85">
        <v>50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50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>
        <v>50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350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21"/>
      <c r="Z40" s="21"/>
      <c r="AA40" s="85"/>
      <c r="AB40" s="85"/>
      <c r="AC40" s="85">
        <v>350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199" t="str">
        <f>'T18'!C38</f>
        <v>PROGETTAZIONE E GESTIONE DEL SISTEMA LOCALE DEI SERVIZI SOCIALI ED EROGAZIONE DELLE RELATIVE PRESTAZIONI AI CITTADINI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221"/>
      <c r="X42" s="59"/>
      <c r="AA42" s="199" t="str">
        <f>'T18'!AA38</f>
        <v>PROGETTAZIONE E GESTIONE DEL SISTEMA LOCALE DEI SERVIZI SOCIALI ED EROGAZIONE DELLE RELATIVE PRESTAZIONI AI CITTADINI</v>
      </c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221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10</v>
      </c>
      <c r="F43" s="157">
        <f t="shared" si="37"/>
        <v>10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>
        <v>10</v>
      </c>
      <c r="AD43" s="85">
        <v>10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10</v>
      </c>
      <c r="F44" s="157">
        <f t="shared" si="37"/>
        <v>10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>
        <v>10</v>
      </c>
      <c r="AD44" s="85">
        <v>10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10</v>
      </c>
      <c r="F45" s="157">
        <f t="shared" si="37"/>
        <v>10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>
        <v>10</v>
      </c>
      <c r="AD45" s="85">
        <v>10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10</v>
      </c>
      <c r="F46" s="157">
        <f t="shared" si="37"/>
        <v>10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>
        <v>10</v>
      </c>
      <c r="AD46" s="85">
        <v>10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20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21"/>
      <c r="Z48" s="21"/>
      <c r="AA48" s="85"/>
      <c r="AB48" s="85"/>
      <c r="AC48" s="85">
        <v>20</v>
      </c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</c>
    </row>
    <row r="49" spans="1:48" s="8" customFormat="1" ht="36" customHeight="1">
      <c r="A49" s="97"/>
      <c r="B49" s="96" t="str">
        <f>'T18'!B45</f>
        <v>013</v>
      </c>
      <c r="C49" s="199" t="str">
        <f>'T18'!C45</f>
        <v>EDILIZIA SCOLASTICA PER LA PARTE NON ATTRIBUITA ALLA COMPETENZA DELLE PROVINCE, ORGANIZZAZIONE E GESTIONE DEI SERVIZI SCOLASTICI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221"/>
      <c r="X49" s="59"/>
      <c r="AA49" s="199" t="str">
        <f>'T18'!AA45</f>
        <v>EDILIZIA SCOLASTICA PER LA PARTE NON ATTRIBUITA ALLA COMPETENZA DELLE PROVINCE, ORGANIZZAZIONE E GESTIONE DEI SERVIZI SCOLASTICI</v>
      </c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221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10</v>
      </c>
      <c r="F50" s="157">
        <f t="shared" si="43"/>
        <v>10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21"/>
      <c r="Z50" s="21"/>
      <c r="AA50" s="85"/>
      <c r="AB50" s="85"/>
      <c r="AC50" s="85">
        <v>10</v>
      </c>
      <c r="AD50" s="85">
        <v>10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10</v>
      </c>
      <c r="F51" s="157">
        <f t="shared" si="43"/>
        <v>10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21"/>
      <c r="Z51" s="21"/>
      <c r="AA51" s="85"/>
      <c r="AB51" s="85"/>
      <c r="AC51" s="85">
        <v>10</v>
      </c>
      <c r="AD51" s="85">
        <v>10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10</v>
      </c>
      <c r="F52" s="157">
        <f t="shared" si="43"/>
        <v>10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21"/>
      <c r="Z52" s="21"/>
      <c r="AA52" s="85"/>
      <c r="AB52" s="85"/>
      <c r="AC52" s="85">
        <v>10</v>
      </c>
      <c r="AD52" s="85">
        <v>10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10</v>
      </c>
      <c r="F54" s="157">
        <f t="shared" si="43"/>
        <v>10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>
        <v>10</v>
      </c>
      <c r="AD54" s="85">
        <v>10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20</v>
      </c>
      <c r="F55" s="157">
        <f t="shared" si="43"/>
        <v>10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>
        <v>20</v>
      </c>
      <c r="AD55" s="85">
        <v>10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201" t="str">
        <f>'T18'!C52</f>
        <v>POLIZIA MUNICIPALE E POLIZIA AMMINISTRATIVA LOCALE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20"/>
      <c r="X56" s="59"/>
      <c r="AA56" s="201" t="str">
        <f>'T18'!AA52</f>
        <v>POLIZIA MUNICIPALE E POLIZIA AMMINISTRATIVA LOCALE</v>
      </c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20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199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221"/>
      <c r="X58" s="59"/>
      <c r="AA58" s="199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221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955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>
        <v>955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201" t="str">
        <f>'T18'!C56</f>
        <v>GIUSTIZIA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20"/>
      <c r="X60" s="59"/>
      <c r="AA60" s="201" t="str">
        <f>'T18'!AA56</f>
        <v>GIUSTIZIA</v>
      </c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20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201" t="str">
        <f>'T18'!C58</f>
        <v>TUTELA E VALORIZZAZIONE DEI BENI E DELLE ATTIVITÀ CULTURALI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20"/>
      <c r="X62" s="59"/>
      <c r="AA62" s="201" t="str">
        <f>'T18'!AA58</f>
        <v>TUTELA E VALORIZZAZIONE DEI BENI E DELLE ATTIVITÀ CULTURALI</v>
      </c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20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5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>
        <v>5</v>
      </c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5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>
        <v>5</v>
      </c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201" t="str">
        <f>'T18'!C61</f>
        <v>POLITICHE GIOVANILI, SPORT E TEMPO LIBERO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20"/>
      <c r="X65" s="59"/>
      <c r="AA65" s="201" t="str">
        <f>'T18'!AA61</f>
        <v>POLITICHE GIOVANILI, SPORT E TEMPO LIBERO</v>
      </c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20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5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>
        <v>5</v>
      </c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201" t="str">
        <f>'T18'!C64</f>
        <v>TURISMO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20"/>
      <c r="X68" s="59"/>
      <c r="AA68" s="201" t="str">
        <f>'T18'!AA64</f>
        <v>TURISMO</v>
      </c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20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5</v>
      </c>
      <c r="F69" s="157">
        <f t="shared" si="65"/>
        <v>5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>
        <v>5</v>
      </c>
      <c r="AD69" s="85">
        <v>5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201" t="str">
        <f>'T18'!C66</f>
        <v>SVILUPPO ECONOMICO E COMPETITIVITÀ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20"/>
      <c r="X70" s="59"/>
      <c r="AA70" s="201" t="str">
        <f>'T18'!AA66</f>
        <v>SVILUPPO ECONOMICO E COMPETITIVITÀ</v>
      </c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20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20</v>
      </c>
      <c r="F71" s="157">
        <f t="shared" si="68"/>
        <v>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>
        <v>20</v>
      </c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201" t="str">
        <f>'T18'!C69</f>
        <v>POLITICHE PER IL LAVORO E LA FORMAZIONE PROFESSIONALE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20"/>
      <c r="X73" s="59"/>
      <c r="AA73" s="201" t="str">
        <f>'T18'!AA69</f>
        <v>POLITICHE PER IL LAVORO E LA FORMAZIONE PROFESSIONALE</v>
      </c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20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5077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5077</v>
      </c>
      <c r="AU77" s="66"/>
      <c r="AV77" s="59"/>
    </row>
    <row r="78" spans="1:46" ht="15" customHeight="1">
      <c r="A78" s="236" t="s">
        <v>204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.75">
      <c r="A89" s="10"/>
      <c r="B89" s="7"/>
    </row>
    <row r="90" spans="1:2" ht="15.75">
      <c r="A90" s="10"/>
      <c r="B90" s="7"/>
    </row>
  </sheetData>
  <sheetProtection password="EA98" sheet="1" formatColumns="0" selectLockedCells="1"/>
  <mergeCells count="49"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zoomScalePageLayoutView="0" workbookViewId="0" topLeftCell="A1">
      <pane ySplit="5" topLeftCell="A86" activePane="bottomLeft" state="frozen"/>
      <selection pane="topLeft" activeCell="A1" sqref="A1"/>
      <selection pane="bottomLeft" activeCell="I104" sqref="I104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37" t="str">
        <f>"ANNO "&amp;'T18'!$K$1</f>
        <v>ANNO 2018</v>
      </c>
      <c r="B1" s="237"/>
      <c r="C1" s="237"/>
      <c r="D1" s="237"/>
      <c r="E1" s="237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7" t="str">
        <f>IF(AND(E109&lt;&gt;0,'T18'!T73=0),"ATTENZIONE! PRIMA DI INSERIRE DATI IN QUESTA TABELLA OCCORRE COMPILARE LA T18"," ")</f>
        <v> </v>
      </c>
      <c r="B3" s="257"/>
      <c r="C3" s="257"/>
      <c r="D3" s="257"/>
      <c r="E3" s="257"/>
      <c r="F3" s="181"/>
      <c r="I3" s="1"/>
    </row>
    <row r="4" spans="1:9" ht="6" customHeight="1" thickBot="1">
      <c r="A4" s="182"/>
      <c r="B4" s="60"/>
      <c r="C4" s="183"/>
      <c r="D4" s="184"/>
      <c r="E4" s="184"/>
      <c r="F4" s="181"/>
      <c r="I4" s="12"/>
    </row>
    <row r="5" spans="1:11" s="3" customFormat="1" ht="16.5" thickTop="1">
      <c r="A5" s="61" t="s">
        <v>80</v>
      </c>
      <c r="B5" s="62" t="s">
        <v>113</v>
      </c>
      <c r="C5" s="119" t="s">
        <v>80</v>
      </c>
      <c r="D5" s="62" t="s">
        <v>32</v>
      </c>
      <c r="E5" s="63" t="s">
        <v>33</v>
      </c>
      <c r="F5" s="18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38" t="str">
        <f>'T18'!C9</f>
        <v>ORGANIZZAZIONE GENERALE DELL'AMMINISTRAZIONE, GESTIONE FINANZIARIA, CONTABILE E CONTROLLO</v>
      </c>
      <c r="C6" s="238"/>
      <c r="D6" s="238"/>
      <c r="E6" s="239"/>
      <c r="F6" s="185"/>
      <c r="G6" s="115"/>
      <c r="H6" s="14"/>
      <c r="I6" s="168"/>
      <c r="J6" s="13"/>
      <c r="K6" s="115"/>
      <c r="L6" s="14"/>
    </row>
    <row r="7" spans="1:12" s="6" customFormat="1" ht="16.5" thickTop="1">
      <c r="A7" s="244" t="str">
        <f>'T18'!A10</f>
        <v>001</v>
      </c>
      <c r="B7" s="247" t="str">
        <f>'T18'!B10</f>
        <v>ORGANI ISTITUZIONALI</v>
      </c>
      <c r="C7" s="176">
        <v>1</v>
      </c>
      <c r="D7" s="148" t="s">
        <v>181</v>
      </c>
      <c r="E7" s="149">
        <f>ROUND(I7,0)</f>
        <v>130</v>
      </c>
      <c r="F7" s="66" t="str">
        <f>$A$6&amp;$A$7</f>
        <v>006001</v>
      </c>
      <c r="G7" s="116" t="s">
        <v>34</v>
      </c>
      <c r="H7" s="59"/>
      <c r="I7" s="149">
        <v>130</v>
      </c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.75">
      <c r="A8" s="245"/>
      <c r="B8" s="248"/>
      <c r="C8" s="87">
        <v>2</v>
      </c>
      <c r="D8" s="17" t="s">
        <v>228</v>
      </c>
      <c r="E8" s="121">
        <f>ROUND(I8,0)</f>
        <v>5</v>
      </c>
      <c r="F8" s="66" t="str">
        <f>$A$6&amp;$A$7</f>
        <v>006001</v>
      </c>
      <c r="G8" s="116" t="s">
        <v>35</v>
      </c>
      <c r="H8" s="59"/>
      <c r="I8" s="161">
        <v>5</v>
      </c>
      <c r="J8" s="66" t="str">
        <f>$A$6&amp;$A$7</f>
        <v>006001</v>
      </c>
      <c r="K8" s="116" t="s">
        <v>35</v>
      </c>
      <c r="L8" s="59">
        <f>IF(AND(E8&lt;&gt;0,'T18'!$T$10=0,'T18'!$AR$73&lt;&gt;0),"ATTENZIONE! NON E' STATA DICHIARATA L'AREA DI INTERVENTO IN T18","")</f>
      </c>
    </row>
    <row r="9" spans="1:12" s="6" customFormat="1" ht="15.75">
      <c r="A9" s="245"/>
      <c r="B9" s="248"/>
      <c r="C9" s="87">
        <v>4</v>
      </c>
      <c r="D9" s="17" t="s">
        <v>182</v>
      </c>
      <c r="E9" s="121">
        <f>ROUND(I9,0)</f>
        <v>5</v>
      </c>
      <c r="F9" s="66" t="str">
        <f>$A$6&amp;$A$7</f>
        <v>006001</v>
      </c>
      <c r="G9" s="116" t="s">
        <v>37</v>
      </c>
      <c r="H9" s="59"/>
      <c r="I9" s="121">
        <v>5</v>
      </c>
      <c r="J9" s="66" t="str">
        <f>$A$6&amp;$A$7</f>
        <v>006001</v>
      </c>
      <c r="K9" s="116" t="s">
        <v>37</v>
      </c>
      <c r="L9" s="59">
        <f>IF(AND(E9&lt;&gt;0,'T18'!$T$10=0,'T18'!$AR$73&lt;&gt;0),"ATTENZIONE! NON E' STATA DICHIARATA L'AREA DI INTERVENTO IN T18","")</f>
      </c>
    </row>
    <row r="10" spans="1:12" s="6" customFormat="1" ht="15.75">
      <c r="A10" s="246"/>
      <c r="B10" s="249"/>
      <c r="C10" s="175">
        <v>6</v>
      </c>
      <c r="D10" s="166" t="s">
        <v>229</v>
      </c>
      <c r="E10" s="121">
        <f>ROUND(I10,0)</f>
        <v>10</v>
      </c>
      <c r="F10" s="66" t="str">
        <f>$A$6&amp;$A$7</f>
        <v>006001</v>
      </c>
      <c r="G10" s="116" t="s">
        <v>39</v>
      </c>
      <c r="H10" s="59"/>
      <c r="I10" s="121">
        <v>10</v>
      </c>
      <c r="J10" s="66" t="str">
        <f>$A$6&amp;$A$7</f>
        <v>006001</v>
      </c>
      <c r="K10" s="116" t="s">
        <v>39</v>
      </c>
      <c r="L10" s="59">
        <f>IF(AND(E10&lt;&gt;0,'T18'!$T$10=0,'T18'!$AR$73&lt;&gt;0),"ATTENZIONE! NON E' STATA DICHIARATA L'AREA DI INTERVENTO IN T18","")</f>
      </c>
    </row>
    <row r="11" spans="1:12" s="6" customFormat="1" ht="22.5" hidden="1">
      <c r="A11" s="189" t="str">
        <f>'T18'!A12</f>
        <v>003</v>
      </c>
      <c r="B11" s="173" t="str">
        <f>'T18'!B12</f>
        <v>GESTIONE DELLE ENTRATE TRIBUTARIE E SERVIZI FISCALI</v>
      </c>
      <c r="C11" s="87"/>
      <c r="D11" s="8"/>
      <c r="E11" s="121">
        <f aca="true" t="shared" si="0" ref="E11:E35">ROUND(I11,0)</f>
        <v>0</v>
      </c>
      <c r="F11" s="66" t="str">
        <f>$A$6&amp;$A$11</f>
        <v>006003</v>
      </c>
      <c r="G11" s="116" t="s">
        <v>34</v>
      </c>
      <c r="H11" s="59"/>
      <c r="I11" s="121"/>
      <c r="J11" s="66" t="str">
        <f>$A$6&amp;$A$11</f>
        <v>006003</v>
      </c>
      <c r="K11" s="116" t="s">
        <v>34</v>
      </c>
      <c r="L11" s="59">
        <f>IF(AND(E11&lt;&gt;0,'T18'!$T$12=0,'T18'!$AR$73&lt;&gt;0),"ATTENZIONE! NON E' STATA DICHIARATA L'AREA DI INTERVENTO IN T18","")</f>
      </c>
    </row>
    <row r="12" spans="1:12" s="6" customFormat="1" ht="15.75">
      <c r="A12" s="250" t="str">
        <f>'T18'!A13</f>
        <v>005</v>
      </c>
      <c r="B12" s="258" t="str">
        <f>'T18'!B13</f>
        <v>RISORSE UMANE </v>
      </c>
      <c r="C12" s="87">
        <v>1</v>
      </c>
      <c r="D12" s="17" t="s">
        <v>83</v>
      </c>
      <c r="E12" s="121">
        <f t="shared" si="0"/>
        <v>0</v>
      </c>
      <c r="F12" s="66" t="str">
        <f aca="true" t="shared" si="1" ref="F12:F26">$A$6&amp;$A$12</f>
        <v>006005</v>
      </c>
      <c r="G12" s="116" t="s">
        <v>34</v>
      </c>
      <c r="H12" s="59"/>
      <c r="I12" s="121"/>
      <c r="J12" s="66" t="str">
        <f aca="true" t="shared" si="2" ref="J12:J26">$A$6&amp;$A$12</f>
        <v>006005</v>
      </c>
      <c r="K12" s="116" t="s">
        <v>34</v>
      </c>
      <c r="L12" s="59">
        <f>IF(AND(E12&lt;&gt;0,'T18'!$T$13=0,'T18'!$AR$73&lt;&gt;0),"ATTENZIONE! NON E' STATA DICHIARATA L'AREA DI INTERVENTO IN T18","")</f>
      </c>
    </row>
    <row r="13" spans="1:12" s="6" customFormat="1" ht="22.5">
      <c r="A13" s="245"/>
      <c r="B13" s="248"/>
      <c r="C13" s="87">
        <v>2</v>
      </c>
      <c r="D13" s="17" t="s">
        <v>84</v>
      </c>
      <c r="E13" s="121">
        <f t="shared" si="0"/>
        <v>0</v>
      </c>
      <c r="F13" s="66" t="str">
        <f t="shared" si="1"/>
        <v>006005</v>
      </c>
      <c r="G13" s="116" t="s">
        <v>35</v>
      </c>
      <c r="H13" s="59"/>
      <c r="I13" s="121"/>
      <c r="J13" s="66" t="str">
        <f t="shared" si="2"/>
        <v>006005</v>
      </c>
      <c r="K13" s="116" t="s">
        <v>35</v>
      </c>
      <c r="L13" s="59">
        <f>IF(AND(E13&lt;&gt;0,'T18'!$T$13=0,'T18'!$AR$73&lt;&gt;0),"ATTENZIONE! NON E' STATA DICHIARATA L'AREA DI INTERVENTO IN T18","")</f>
      </c>
    </row>
    <row r="14" spans="1:12" s="6" customFormat="1" ht="15.75">
      <c r="A14" s="245"/>
      <c r="B14" s="248"/>
      <c r="C14" s="87">
        <v>3</v>
      </c>
      <c r="D14" s="17" t="s">
        <v>240</v>
      </c>
      <c r="E14" s="121">
        <f t="shared" si="0"/>
        <v>0</v>
      </c>
      <c r="F14" s="66" t="str">
        <f t="shared" si="1"/>
        <v>006005</v>
      </c>
      <c r="G14" s="116" t="s">
        <v>36</v>
      </c>
      <c r="H14" s="59"/>
      <c r="I14" s="121"/>
      <c r="J14" s="66" t="str">
        <f t="shared" si="2"/>
        <v>006005</v>
      </c>
      <c r="K14" s="116" t="s">
        <v>36</v>
      </c>
      <c r="L14" s="59">
        <f>IF(AND(E14&lt;&gt;0,'T18'!$T$13=0,'T18'!$AR$73&lt;&gt;0),"ATTENZIONE! NON E' STATA DICHIARATA L'AREA DI INTERVENTO IN T18","")</f>
      </c>
    </row>
    <row r="15" spans="1:12" s="6" customFormat="1" ht="15" customHeight="1">
      <c r="A15" s="245"/>
      <c r="B15" s="248"/>
      <c r="C15" s="87">
        <v>4</v>
      </c>
      <c r="D15" s="17" t="s">
        <v>85</v>
      </c>
      <c r="E15" s="121">
        <f>ROUND(I15,0)</f>
        <v>0</v>
      </c>
      <c r="F15" s="66" t="str">
        <f t="shared" si="1"/>
        <v>006005</v>
      </c>
      <c r="G15" s="116" t="s">
        <v>37</v>
      </c>
      <c r="H15" s="59"/>
      <c r="I15" s="121"/>
      <c r="J15" s="66" t="str">
        <f t="shared" si="2"/>
        <v>006005</v>
      </c>
      <c r="K15" s="116" t="s">
        <v>37</v>
      </c>
      <c r="L15" s="59">
        <f>IF(AND(E15&lt;&gt;0,'T18'!$T$13=0,'T18'!$AR$73&lt;&gt;0),"ATTENZIONE! NON E' STATA DICHIARATA L'AREA DI INTERVENTO IN T18","")</f>
      </c>
    </row>
    <row r="16" spans="1:12" s="6" customFormat="1" ht="22.5">
      <c r="A16" s="245"/>
      <c r="B16" s="248"/>
      <c r="C16" s="87">
        <v>5</v>
      </c>
      <c r="D16" s="17" t="s">
        <v>86</v>
      </c>
      <c r="E16" s="121">
        <f>ROUND(I16,0)</f>
        <v>0</v>
      </c>
      <c r="F16" s="66" t="str">
        <f t="shared" si="1"/>
        <v>006005</v>
      </c>
      <c r="G16" s="116" t="s">
        <v>38</v>
      </c>
      <c r="H16" s="59"/>
      <c r="I16" s="121"/>
      <c r="J16" s="66" t="str">
        <f t="shared" si="2"/>
        <v>006005</v>
      </c>
      <c r="K16" s="116" t="s">
        <v>38</v>
      </c>
      <c r="L16" s="59">
        <f>IF(AND(E16&lt;&gt;0,'T18'!$T$13=0,'T18'!$AR$73&lt;&gt;0),"ATTENZIONE! NON E' STATA DICHIARATA L'AREA DI INTERVENTO IN T18","")</f>
      </c>
    </row>
    <row r="17" spans="1:12" s="6" customFormat="1" ht="22.5">
      <c r="A17" s="245"/>
      <c r="B17" s="248"/>
      <c r="C17" s="87">
        <v>6</v>
      </c>
      <c r="D17" s="17" t="s">
        <v>241</v>
      </c>
      <c r="E17" s="121">
        <f t="shared" si="0"/>
        <v>0</v>
      </c>
      <c r="F17" s="66" t="str">
        <f t="shared" si="1"/>
        <v>006005</v>
      </c>
      <c r="G17" s="116" t="s">
        <v>39</v>
      </c>
      <c r="H17" s="59"/>
      <c r="I17" s="121"/>
      <c r="J17" s="66" t="str">
        <f t="shared" si="2"/>
        <v>006005</v>
      </c>
      <c r="K17" s="116" t="s">
        <v>39</v>
      </c>
      <c r="L17" s="59">
        <f>IF(AND(E17&lt;&gt;0,'T18'!$T$13=0,'T18'!$AR$73&lt;&gt;0),"ATTENZIONE! NON E' STATA DICHIARATA L'AREA DI INTERVENTO IN T18","")</f>
      </c>
    </row>
    <row r="18" spans="1:12" s="6" customFormat="1" ht="22.5">
      <c r="A18" s="245"/>
      <c r="B18" s="248"/>
      <c r="C18" s="87">
        <v>8</v>
      </c>
      <c r="D18" s="17" t="s">
        <v>242</v>
      </c>
      <c r="E18" s="121">
        <f>ROUND(I18,0)</f>
        <v>0</v>
      </c>
      <c r="F18" s="66" t="str">
        <f t="shared" si="1"/>
        <v>006005</v>
      </c>
      <c r="G18" s="116" t="s">
        <v>41</v>
      </c>
      <c r="H18" s="59"/>
      <c r="I18" s="121"/>
      <c r="J18" s="66" t="str">
        <f t="shared" si="2"/>
        <v>006005</v>
      </c>
      <c r="K18" s="116" t="s">
        <v>41</v>
      </c>
      <c r="L18" s="59">
        <f>IF(AND(E18&lt;&gt;0,'T18'!$T$13=0,'T18'!$AR$73&lt;&gt;0),"ATTENZIONE! NON E' STATA DICHIARATA L'AREA DI INTERVENTO IN T18","")</f>
      </c>
    </row>
    <row r="19" spans="1:12" s="6" customFormat="1" ht="22.5">
      <c r="A19" s="245"/>
      <c r="B19" s="248"/>
      <c r="C19" s="87">
        <v>7</v>
      </c>
      <c r="D19" s="17" t="s">
        <v>243</v>
      </c>
      <c r="E19" s="121">
        <f t="shared" si="0"/>
        <v>0</v>
      </c>
      <c r="F19" s="66" t="str">
        <f t="shared" si="1"/>
        <v>006005</v>
      </c>
      <c r="G19" s="116" t="s">
        <v>40</v>
      </c>
      <c r="H19" s="59"/>
      <c r="I19" s="121"/>
      <c r="J19" s="66" t="str">
        <f t="shared" si="2"/>
        <v>006005</v>
      </c>
      <c r="K19" s="116" t="s">
        <v>40</v>
      </c>
      <c r="L19" s="59">
        <f>IF(AND(E19&lt;&gt;0,'T18'!$T$13=0,'T18'!$AR$73&lt;&gt;0),"ATTENZIONE! NON E' STATA DICHIARATA L'AREA DI INTERVENTO IN T18","")</f>
      </c>
    </row>
    <row r="20" spans="1:12" s="6" customFormat="1" ht="15" customHeight="1">
      <c r="A20" s="245"/>
      <c r="B20" s="248"/>
      <c r="C20" s="87">
        <v>9</v>
      </c>
      <c r="D20" s="17" t="s">
        <v>244</v>
      </c>
      <c r="E20" s="121">
        <f t="shared" si="0"/>
        <v>0</v>
      </c>
      <c r="F20" s="66" t="str">
        <f t="shared" si="1"/>
        <v>006005</v>
      </c>
      <c r="G20" s="116" t="s">
        <v>42</v>
      </c>
      <c r="H20" s="59"/>
      <c r="I20" s="121"/>
      <c r="J20" s="66" t="str">
        <f t="shared" si="2"/>
        <v>006005</v>
      </c>
      <c r="K20" s="116" t="s">
        <v>42</v>
      </c>
      <c r="L20" s="59">
        <f>IF(AND(E20&lt;&gt;0,'T18'!$T$13=0,'T18'!$AR$73&lt;&gt;0),"ATTENZIONE! NON E' STATA DICHIARATA L'AREA DI INTERVENTO IN T18","")</f>
      </c>
    </row>
    <row r="21" spans="1:12" s="6" customFormat="1" ht="15.75">
      <c r="A21" s="245"/>
      <c r="B21" s="248"/>
      <c r="C21" s="87">
        <v>10</v>
      </c>
      <c r="D21" s="17" t="s">
        <v>245</v>
      </c>
      <c r="E21" s="121">
        <f t="shared" si="0"/>
        <v>0</v>
      </c>
      <c r="F21" s="66" t="str">
        <f t="shared" si="1"/>
        <v>006005</v>
      </c>
      <c r="G21" s="116" t="s">
        <v>43</v>
      </c>
      <c r="H21" s="59"/>
      <c r="I21" s="121"/>
      <c r="J21" s="66" t="str">
        <f t="shared" si="2"/>
        <v>006005</v>
      </c>
      <c r="K21" s="116" t="s">
        <v>43</v>
      </c>
      <c r="L21" s="59">
        <f>IF(AND(E21&lt;&gt;0,'T18'!$T$13=0,'T18'!$AR$73&lt;&gt;0),"ATTENZIONE! NON E' STATA DICHIARATA L'AREA DI INTERVENTO IN T18","")</f>
      </c>
    </row>
    <row r="22" spans="1:12" s="6" customFormat="1" ht="15.75">
      <c r="A22" s="245"/>
      <c r="B22" s="248"/>
      <c r="C22" s="87">
        <v>11</v>
      </c>
      <c r="D22" s="17" t="s">
        <v>87</v>
      </c>
      <c r="E22" s="121">
        <f t="shared" si="0"/>
        <v>0</v>
      </c>
      <c r="F22" s="66" t="str">
        <f t="shared" si="1"/>
        <v>006005</v>
      </c>
      <c r="G22" s="116" t="s">
        <v>44</v>
      </c>
      <c r="H22" s="59"/>
      <c r="I22" s="121"/>
      <c r="J22" s="66" t="str">
        <f t="shared" si="2"/>
        <v>006005</v>
      </c>
      <c r="K22" s="116" t="s">
        <v>44</v>
      </c>
      <c r="L22" s="59">
        <f>IF(AND(E22&lt;&gt;0,'T18'!$T$13=0,'T18'!$AR$73&lt;&gt;0),"ATTENZIONE! NON E' STATA DICHIARATA L'AREA DI INTERVENTO IN T18","")</f>
      </c>
    </row>
    <row r="23" spans="1:12" s="6" customFormat="1" ht="15.75">
      <c r="A23" s="245"/>
      <c r="B23" s="248"/>
      <c r="C23" s="87">
        <v>12</v>
      </c>
      <c r="D23" s="17" t="s">
        <v>88</v>
      </c>
      <c r="E23" s="121">
        <f t="shared" si="0"/>
        <v>0</v>
      </c>
      <c r="F23" s="66" t="str">
        <f t="shared" si="1"/>
        <v>006005</v>
      </c>
      <c r="G23" s="116" t="s">
        <v>45</v>
      </c>
      <c r="H23" s="59"/>
      <c r="I23" s="121"/>
      <c r="J23" s="66" t="str">
        <f t="shared" si="2"/>
        <v>006005</v>
      </c>
      <c r="K23" s="116" t="s">
        <v>45</v>
      </c>
      <c r="L23" s="59">
        <f>IF(AND(E23&lt;&gt;0,'T18'!$T$13=0,'T18'!$AR$73&lt;&gt;0),"ATTENZIONE! NON E' STATA DICHIARATA L'AREA DI INTERVENTO IN T18","")</f>
      </c>
    </row>
    <row r="24" spans="1:12" s="6" customFormat="1" ht="15.75">
      <c r="A24" s="245"/>
      <c r="B24" s="248"/>
      <c r="C24" s="87">
        <v>13</v>
      </c>
      <c r="D24" s="17" t="s">
        <v>89</v>
      </c>
      <c r="E24" s="121">
        <f t="shared" si="0"/>
        <v>1</v>
      </c>
      <c r="F24" s="66" t="str">
        <f t="shared" si="1"/>
        <v>006005</v>
      </c>
      <c r="G24" s="116" t="s">
        <v>46</v>
      </c>
      <c r="H24" s="59"/>
      <c r="I24" s="121">
        <v>1</v>
      </c>
      <c r="J24" s="66" t="str">
        <f t="shared" si="2"/>
        <v>006005</v>
      </c>
      <c r="K24" s="116" t="s">
        <v>46</v>
      </c>
      <c r="L24" s="59">
        <f>IF(AND(E24&lt;&gt;0,'T18'!$T$13=0,'T18'!$AR$73&lt;&gt;0),"ATTENZIONE! NON E' STATA DICHIARATA L'AREA DI INTERVENTO IN T18","")</f>
      </c>
    </row>
    <row r="25" spans="1:12" s="6" customFormat="1" ht="15.75">
      <c r="A25" s="245"/>
      <c r="B25" s="248"/>
      <c r="C25" s="87">
        <v>14</v>
      </c>
      <c r="D25" s="17" t="s">
        <v>246</v>
      </c>
      <c r="E25" s="121">
        <f t="shared" si="0"/>
        <v>5</v>
      </c>
      <c r="F25" s="66" t="str">
        <f t="shared" si="1"/>
        <v>006005</v>
      </c>
      <c r="G25" s="116" t="s">
        <v>155</v>
      </c>
      <c r="H25" s="59"/>
      <c r="I25" s="121">
        <v>5</v>
      </c>
      <c r="J25" s="66" t="str">
        <f t="shared" si="2"/>
        <v>006005</v>
      </c>
      <c r="K25" s="116" t="s">
        <v>155</v>
      </c>
      <c r="L25" s="59">
        <f>IF(AND(E25&lt;&gt;0,'T18'!$T$13=0,'T18'!$AR$73&lt;&gt;0),"ATTENZIONE! NON E' STATA DICHIARATA L'AREA DI INTERVENTO IN T18","")</f>
      </c>
    </row>
    <row r="26" spans="1:12" s="6" customFormat="1" ht="22.5">
      <c r="A26" s="246"/>
      <c r="B26" s="249"/>
      <c r="C26" s="87">
        <v>15</v>
      </c>
      <c r="D26" s="17" t="s">
        <v>247</v>
      </c>
      <c r="E26" s="121">
        <f t="shared" si="0"/>
        <v>3</v>
      </c>
      <c r="F26" s="66" t="str">
        <f t="shared" si="1"/>
        <v>006005</v>
      </c>
      <c r="G26" s="116" t="s">
        <v>158</v>
      </c>
      <c r="H26" s="59"/>
      <c r="I26" s="121">
        <v>3</v>
      </c>
      <c r="J26" s="66" t="str">
        <f t="shared" si="2"/>
        <v>006005</v>
      </c>
      <c r="K26" s="116" t="s">
        <v>158</v>
      </c>
      <c r="L26" s="59">
        <f>IF(AND(E26&lt;&gt;0,'T18'!$T$13=0,'T18'!$AR$73&lt;&gt;0),"ATTENZIONE! NON E' STATA DICHIARATA L'AREA DI INTERVENTO IN T18","")</f>
      </c>
    </row>
    <row r="27" spans="1:12" s="6" customFormat="1" ht="15.75">
      <c r="A27" s="250" t="str">
        <f>'T18'!A14</f>
        <v>006</v>
      </c>
      <c r="B27" s="258" t="str">
        <f>'T18'!B14</f>
        <v>SERVIZI LEGALI</v>
      </c>
      <c r="C27" s="87">
        <v>1</v>
      </c>
      <c r="D27" s="17" t="s">
        <v>212</v>
      </c>
      <c r="E27" s="121">
        <f t="shared" si="0"/>
        <v>0</v>
      </c>
      <c r="F27" s="66" t="str">
        <f>$A$6&amp;$A$27</f>
        <v>006006</v>
      </c>
      <c r="G27" s="116" t="s">
        <v>34</v>
      </c>
      <c r="H27" s="59"/>
      <c r="I27" s="121"/>
      <c r="J27" s="66" t="str">
        <f>$A$6&amp;$A$27</f>
        <v>006006</v>
      </c>
      <c r="K27" s="116" t="s">
        <v>34</v>
      </c>
      <c r="L27" s="59">
        <f>IF(AND(E27&lt;&gt;0,'T18'!$T$14=0,'T18'!$AR$73&lt;&gt;0),"ATTENZIONE! NON E' STATA DICHIARATA L'AREA DI INTERVENTO IN T18","")</f>
      </c>
    </row>
    <row r="28" spans="1:12" s="6" customFormat="1" ht="15.75">
      <c r="A28" s="245"/>
      <c r="B28" s="249"/>
      <c r="C28" s="87">
        <v>2</v>
      </c>
      <c r="D28" s="17" t="s">
        <v>213</v>
      </c>
      <c r="E28" s="121">
        <f t="shared" si="0"/>
        <v>1</v>
      </c>
      <c r="F28" s="66" t="str">
        <f>$A$6&amp;$A$27</f>
        <v>006006</v>
      </c>
      <c r="G28" s="116" t="s">
        <v>35</v>
      </c>
      <c r="H28" s="59"/>
      <c r="I28" s="121">
        <v>1</v>
      </c>
      <c r="J28" s="66" t="str">
        <f>$A$6&amp;$A$27</f>
        <v>006006</v>
      </c>
      <c r="K28" s="116" t="s">
        <v>35</v>
      </c>
      <c r="L28" s="59">
        <f>IF(AND(E28&lt;&gt;0,'T18'!$T$14=0,'T18'!$AR$73&lt;&gt;0),"ATTENZIONE! NON E' STATA DICHIARATA L'AREA DI INTERVENTO IN T18","")</f>
      </c>
    </row>
    <row r="29" spans="1:12" s="6" customFormat="1" ht="15.75">
      <c r="A29" s="250" t="str">
        <f>'T18'!A15</f>
        <v>007</v>
      </c>
      <c r="B29" s="258" t="str">
        <f>'T18'!B15</f>
        <v>SERVIZI DI SUPPORTO</v>
      </c>
      <c r="C29" s="87">
        <v>1</v>
      </c>
      <c r="D29" s="17" t="s">
        <v>214</v>
      </c>
      <c r="E29" s="121">
        <f t="shared" si="0"/>
        <v>1050</v>
      </c>
      <c r="F29" s="66" t="str">
        <f>$A$6&amp;$A$29</f>
        <v>006007</v>
      </c>
      <c r="G29" s="116" t="s">
        <v>34</v>
      </c>
      <c r="H29" s="59"/>
      <c r="I29" s="121">
        <v>1050</v>
      </c>
      <c r="J29" s="66" t="str">
        <f>$A$6&amp;$A$29</f>
        <v>006007</v>
      </c>
      <c r="K29" s="116" t="s">
        <v>34</v>
      </c>
      <c r="L29" s="59">
        <f>IF(AND(E29&lt;&gt;0,'T18'!$T$15=0,'T18'!$AR$73&lt;&gt;0),"ATTENZIONE! NON E' STATA DICHIARATA L'AREA DI INTERVENTO IN T18","")</f>
      </c>
    </row>
    <row r="30" spans="1:12" s="6" customFormat="1" ht="15.75">
      <c r="A30" s="245"/>
      <c r="B30" s="249"/>
      <c r="C30" s="87">
        <v>2</v>
      </c>
      <c r="D30" s="17" t="s">
        <v>215</v>
      </c>
      <c r="E30" s="121">
        <f t="shared" si="0"/>
        <v>962</v>
      </c>
      <c r="F30" s="66" t="str">
        <f>$A$6&amp;$A$29</f>
        <v>006007</v>
      </c>
      <c r="G30" s="116" t="s">
        <v>35</v>
      </c>
      <c r="H30" s="59"/>
      <c r="I30" s="121">
        <v>962</v>
      </c>
      <c r="J30" s="66" t="str">
        <f>$A$6&amp;$A$29</f>
        <v>006007</v>
      </c>
      <c r="K30" s="116" t="s">
        <v>35</v>
      </c>
      <c r="L30" s="59">
        <f>IF(AND(E30&lt;&gt;0,'T18'!$T$15=0,'T18'!$AR$73&lt;&gt;0),"ATTENZIONE! NON E' STATA DICHIARATA L'AREA DI INTERVENTO IN T18","")</f>
      </c>
    </row>
    <row r="31" spans="1:12" s="6" customFormat="1" ht="15.75">
      <c r="A31" s="23" t="str">
        <f>'T18'!A16</f>
        <v>008</v>
      </c>
      <c r="B31" s="163" t="str">
        <f>'T18'!B16</f>
        <v>MESSI COMUNALI</v>
      </c>
      <c r="C31" s="87">
        <v>1</v>
      </c>
      <c r="D31" s="17" t="s">
        <v>97</v>
      </c>
      <c r="E31" s="121">
        <f t="shared" si="0"/>
        <v>30</v>
      </c>
      <c r="F31" s="66" t="str">
        <f>$A$6&amp;$A$31</f>
        <v>006008</v>
      </c>
      <c r="G31" s="116" t="s">
        <v>34</v>
      </c>
      <c r="H31" s="59"/>
      <c r="I31" s="121">
        <v>30</v>
      </c>
      <c r="J31" s="66" t="str">
        <f>$A$6&amp;$A$31</f>
        <v>006008</v>
      </c>
      <c r="K31" s="116" t="s">
        <v>34</v>
      </c>
      <c r="L31" s="59">
        <f>IF(AND(E31&lt;&gt;0,'T18'!$T$16=0,'T18'!$AR$73&lt;&gt;0),"ATTENZIONE! NON E' STATA DICHIARATA L'AREA DI INTERVENTO IN T18","")</f>
      </c>
    </row>
    <row r="32" spans="1:12" s="6" customFormat="1" ht="15.75" hidden="1">
      <c r="A32" s="15" t="str">
        <f>'T18'!A17</f>
        <v>009</v>
      </c>
      <c r="B32" s="173" t="str">
        <f>'T18'!B17</f>
        <v>SERVIZI INFORMATIVI</v>
      </c>
      <c r="C32" s="87"/>
      <c r="D32" s="8"/>
      <c r="E32" s="121">
        <f t="shared" si="0"/>
        <v>0</v>
      </c>
      <c r="F32" s="66" t="str">
        <f>$A$6&amp;$A$32</f>
        <v>006009</v>
      </c>
      <c r="G32" s="116" t="s">
        <v>34</v>
      </c>
      <c r="H32" s="59"/>
      <c r="I32" s="121"/>
      <c r="J32" s="66" t="str">
        <f>$A$6&amp;$A$33</f>
        <v>006010</v>
      </c>
      <c r="K32" s="116" t="s">
        <v>45</v>
      </c>
      <c r="L32" s="59">
        <f>IF(AND(E32&lt;&gt;0,'T18'!$T$18=0,'T18'!$AR$73&lt;&gt;0),"ATTENZIONE! NON E' STATA DICHIARATA L'AREA DI INTERVENTO IN T18","")</f>
      </c>
    </row>
    <row r="33" spans="1:12" s="6" customFormat="1" ht="15.75" hidden="1">
      <c r="A33" s="179" t="str">
        <f>'T18'!A18</f>
        <v>010</v>
      </c>
      <c r="B33" s="174" t="str">
        <f>'T18'!B18</f>
        <v>SERVIZI STATISTICI</v>
      </c>
      <c r="C33" s="87"/>
      <c r="D33" s="8"/>
      <c r="E33" s="121">
        <f t="shared" si="0"/>
        <v>0</v>
      </c>
      <c r="F33" s="66" t="str">
        <f>$A$6&amp;$A$33</f>
        <v>006010</v>
      </c>
      <c r="G33" s="116" t="s">
        <v>34</v>
      </c>
      <c r="H33" s="59"/>
      <c r="I33" s="121"/>
      <c r="J33" s="66" t="str">
        <f>$A$6&amp;$A$33</f>
        <v>006010</v>
      </c>
      <c r="K33" s="116" t="s">
        <v>46</v>
      </c>
      <c r="L33" s="59">
        <f>IF(AND(E33&lt;&gt;0,'T18'!$T$18=0,'T18'!$AR$73&lt;&gt;0),"ATTENZIONE! NON E' STATA DICHIARATA L'AREA DI INTERVENTO IN T18","")</f>
      </c>
    </row>
    <row r="34" spans="1:12" s="6" customFormat="1" ht="15" customHeight="1" hidden="1">
      <c r="A34" s="177"/>
      <c r="C34" s="15"/>
      <c r="E34" s="121">
        <f t="shared" si="0"/>
        <v>0</v>
      </c>
      <c r="F34" s="66" t="str">
        <f>$A$6&amp;$A$33</f>
        <v>006010</v>
      </c>
      <c r="G34" s="116" t="s">
        <v>155</v>
      </c>
      <c r="H34" s="59"/>
      <c r="I34" s="121"/>
      <c r="J34" s="66" t="str">
        <f>$A$6&amp;$A$33</f>
        <v>006010</v>
      </c>
      <c r="K34" s="116" t="s">
        <v>155</v>
      </c>
      <c r="L34" s="59">
        <f>IF(AND(E34&lt;&gt;0,'T18'!$T$18=0,'T18'!$AR$73&lt;&gt;0),"ATTENZIONE! NON E' STATA DICHIARATA L'AREA DI INTERVENTO IN T18","")</f>
      </c>
    </row>
    <row r="35" spans="1:12" s="6" customFormat="1" ht="15" customHeight="1" hidden="1">
      <c r="A35" s="178"/>
      <c r="B35" s="166"/>
      <c r="C35" s="15"/>
      <c r="E35" s="121">
        <f t="shared" si="0"/>
        <v>0</v>
      </c>
      <c r="F35" s="66" t="str">
        <f>$A$6&amp;$A$33</f>
        <v>006010</v>
      </c>
      <c r="G35" s="116" t="s">
        <v>158</v>
      </c>
      <c r="H35" s="59"/>
      <c r="I35" s="121"/>
      <c r="J35" s="66" t="str">
        <f>$A$6&amp;$A$33</f>
        <v>006010</v>
      </c>
      <c r="K35" s="116" t="s">
        <v>158</v>
      </c>
      <c r="L35" s="59">
        <f>IF(AND(E35&lt;&gt;0,'T18'!$T$18=0,'T18'!$AR$73&lt;&gt;0),"ATTENZIONE! NON E' STATA DICHIARATA L'AREA DI INTERVENTO IN T18","")</f>
      </c>
    </row>
    <row r="36" spans="1:12" s="6" customFormat="1" ht="24" customHeight="1" hidden="1">
      <c r="A36" s="9" t="str">
        <f>'T18'!B19</f>
        <v>007</v>
      </c>
      <c r="B36" s="242" t="str">
        <f>'T18'!C19</f>
        <v>ORGANIZZAZIONE DEI SERVIZI PUBBLICI DI INTERESSE GENERALE DI AMBITO COMUNALE, IVI COMPRESI I SERVIZI DI TRASPORTO</v>
      </c>
      <c r="C36" s="242"/>
      <c r="D36" s="242"/>
      <c r="E36" s="243"/>
      <c r="F36" s="66"/>
      <c r="G36" s="116"/>
      <c r="H36" s="59"/>
      <c r="I36" s="167"/>
      <c r="J36" s="66"/>
      <c r="K36" s="116"/>
      <c r="L36" s="59">
        <f>IF(AND(E36&lt;&gt;0,'T18'!$T$18=0,'T18'!$AR$73&lt;&gt;0),"ATTENZIONE! NON E' STATA DICHIARATA L'AREA DI INTERVENTO IN T18","")</f>
      </c>
    </row>
    <row r="37" spans="1:12" s="6" customFormat="1" ht="15.75" hidden="1">
      <c r="A37" s="128" t="str">
        <f>'T18'!A20</f>
        <v>001</v>
      </c>
      <c r="B37" s="152" t="str">
        <f>'T18'!B20</f>
        <v>TRASPORTO PUBBLICO FERROVIARIO</v>
      </c>
      <c r="C37" s="87">
        <v>1</v>
      </c>
      <c r="D37" s="17" t="s">
        <v>183</v>
      </c>
      <c r="E37" s="123"/>
      <c r="F37" s="66" t="str">
        <f>$A$36&amp;$A$37</f>
        <v>007001</v>
      </c>
      <c r="G37" s="116" t="s">
        <v>34</v>
      </c>
      <c r="H37" s="59"/>
      <c r="I37" s="123"/>
      <c r="J37" s="66" t="str">
        <f>$A$36&amp;$A$37</f>
        <v>007001</v>
      </c>
      <c r="K37" s="116" t="s">
        <v>34</v>
      </c>
      <c r="L37" s="59">
        <f>IF(AND(E37&lt;&gt;0,'T18'!$T$18=0,'T18'!$AR$73&lt;&gt;0),"ATTENZIONE! NON E' STATA DICHIARATA L'AREA DI INTERVENTO IN T18","")</f>
      </c>
    </row>
    <row r="38" spans="1:12" s="6" customFormat="1" ht="15.75" hidden="1">
      <c r="A38" s="128" t="str">
        <f>'T18'!A21</f>
        <v>002</v>
      </c>
      <c r="B38" s="152" t="str">
        <f>'T18'!B21</f>
        <v>TRASPORTO PUBBLICO SU STRADA</v>
      </c>
      <c r="C38" s="87">
        <v>1</v>
      </c>
      <c r="D38" s="17" t="s">
        <v>98</v>
      </c>
      <c r="E38" s="123"/>
      <c r="F38" s="66" t="str">
        <f>$A$36&amp;$A$38</f>
        <v>007002</v>
      </c>
      <c r="G38" s="116" t="s">
        <v>34</v>
      </c>
      <c r="H38" s="59"/>
      <c r="I38" s="123"/>
      <c r="J38" s="66" t="str">
        <f>$A$36&amp;$A$38</f>
        <v>007002</v>
      </c>
      <c r="K38" s="116" t="s">
        <v>34</v>
      </c>
      <c r="L38" s="59">
        <f>IF(AND(E38&lt;&gt;0,'T18'!$T$18=0,'T18'!$AR$73&lt;&gt;0),"ATTENZIONE! NON E' STATA DICHIARATA L'AREA DI INTERVENTO IN T18","")</f>
      </c>
    </row>
    <row r="39" spans="1:12" s="6" customFormat="1" ht="15.75" hidden="1">
      <c r="A39" s="128" t="str">
        <f>'T18'!A22</f>
        <v>003</v>
      </c>
      <c r="B39" s="152" t="str">
        <f>'T18'!B22</f>
        <v>TRASPORTO PUBBLICO PER VIE D'ACQUA</v>
      </c>
      <c r="C39" s="87">
        <v>1</v>
      </c>
      <c r="D39" s="17" t="s">
        <v>184</v>
      </c>
      <c r="E39" s="123"/>
      <c r="F39" s="66" t="str">
        <f>$A$36&amp;$A$39</f>
        <v>007003</v>
      </c>
      <c r="G39" s="116" t="s">
        <v>34</v>
      </c>
      <c r="H39" s="59"/>
      <c r="I39" s="123"/>
      <c r="J39" s="66" t="str">
        <f>$A$36&amp;$A$39</f>
        <v>007003</v>
      </c>
      <c r="K39" s="116" t="s">
        <v>34</v>
      </c>
      <c r="L39" s="59">
        <f>IF(AND(E39&lt;&gt;0,'T18'!$T$18=0,'T18'!$AR$73&lt;&gt;0),"ATTENZIONE! NON E' STATA DICHIARATA L'AREA DI INTERVENTO IN T18","")</f>
      </c>
    </row>
    <row r="40" spans="1:12" s="6" customFormat="1" ht="28.5" customHeight="1" hidden="1">
      <c r="A40" s="9" t="str">
        <f>'T18'!B23</f>
        <v>008</v>
      </c>
      <c r="B40" s="242" t="str">
        <f>'T18'!C23</f>
        <v>CATASTO, AD ECCEZIONE DELLE FUNZIONI MANTENUTE ALLO STATO DALLA NORMATIVA VIGENTE</v>
      </c>
      <c r="C40" s="242"/>
      <c r="D40" s="242"/>
      <c r="E40" s="243"/>
      <c r="F40" s="66"/>
      <c r="G40" s="116"/>
      <c r="H40" s="59"/>
      <c r="I40" s="168"/>
      <c r="J40" s="66"/>
      <c r="K40" s="116"/>
      <c r="L40" s="59"/>
    </row>
    <row r="41" spans="1:12" s="6" customFormat="1" ht="20.25" customHeight="1" hidden="1">
      <c r="A41" s="250" t="str">
        <f>'T18'!A24</f>
        <v>001</v>
      </c>
      <c r="B41" s="251" t="str">
        <f>'T18'!B24</f>
        <v>VERIFICHE CATASTALI E TRIBUTARIE</v>
      </c>
      <c r="C41" s="15">
        <v>1</v>
      </c>
      <c r="D41" s="16" t="s">
        <v>185</v>
      </c>
      <c r="E41" s="121">
        <f>ROUND(I41,0)</f>
        <v>0</v>
      </c>
      <c r="F41" s="66" t="str">
        <f>$A$40&amp;$A$41</f>
        <v>008001</v>
      </c>
      <c r="G41" s="116" t="s">
        <v>34</v>
      </c>
      <c r="H41" s="59"/>
      <c r="I41" s="121"/>
      <c r="J41" s="66" t="str">
        <f>$A$40&amp;$A$41</f>
        <v>008001</v>
      </c>
      <c r="K41" s="116" t="s">
        <v>34</v>
      </c>
      <c r="L41" s="59">
        <f>IF(AND(E41&lt;&gt;0,'T18'!$T$24=0,'T18'!$AR$73&lt;&gt;0),"ATTENZIONE! NON E' STATA DICHIARATA L'AREA DI INTERVENTO IN T18","")</f>
      </c>
    </row>
    <row r="42" spans="1:12" s="6" customFormat="1" ht="22.5" hidden="1">
      <c r="A42" s="245"/>
      <c r="B42" s="252"/>
      <c r="C42" s="15">
        <v>2</v>
      </c>
      <c r="D42" s="16" t="s">
        <v>186</v>
      </c>
      <c r="E42" s="121">
        <f>ROUND(I42,0)</f>
        <v>0</v>
      </c>
      <c r="F42" s="66" t="str">
        <f>$A$40&amp;$A$41</f>
        <v>008001</v>
      </c>
      <c r="G42" s="116" t="s">
        <v>35</v>
      </c>
      <c r="H42" s="59"/>
      <c r="I42" s="121"/>
      <c r="J42" s="66" t="str">
        <f>$A$40&amp;$A$41</f>
        <v>008001</v>
      </c>
      <c r="K42" s="116" t="s">
        <v>35</v>
      </c>
      <c r="L42" s="59">
        <f>IF(AND(E42&lt;&gt;0,'T18'!$T$24=0,'T18'!$AR$73&lt;&gt;0),"ATTENZIONE! NON E' STATA DICHIARATA L'AREA DI INTERVENTO IN T18","")</f>
      </c>
    </row>
    <row r="43" spans="1:12" s="6" customFormat="1" ht="15.75" hidden="1">
      <c r="A43" s="246"/>
      <c r="B43" s="253"/>
      <c r="C43" s="15">
        <v>3</v>
      </c>
      <c r="D43" s="16" t="s">
        <v>187</v>
      </c>
      <c r="E43" s="121">
        <f>ROUND(I43,0)</f>
        <v>0</v>
      </c>
      <c r="F43" s="66" t="str">
        <f>$A$40&amp;$A$41</f>
        <v>008001</v>
      </c>
      <c r="G43" s="116" t="s">
        <v>36</v>
      </c>
      <c r="H43" s="59"/>
      <c r="I43" s="121"/>
      <c r="J43" s="66" t="str">
        <f>$A$40&amp;$A$41</f>
        <v>008001</v>
      </c>
      <c r="K43" s="116" t="s">
        <v>36</v>
      </c>
      <c r="L43" s="59">
        <f>IF(AND(E43&lt;&gt;0,'T18'!$T$24=0,'T18'!$AR$73&lt;&gt;0),"ATTENZIONE! NON E' STATA DICHIARATA L'AREA DI INTERVENTO IN T18","")</f>
      </c>
    </row>
    <row r="44" spans="1:12" s="6" customFormat="1" ht="33" customHeight="1">
      <c r="A44" s="9" t="str">
        <f>'T18'!B25</f>
        <v>009</v>
      </c>
      <c r="B44" s="242" t="str">
        <f>'T18'!C25</f>
        <v>PIANIFICAZIONE URBANISTICA ED EDILIZIA DI AMBITO COMUNALE NONCHÉ  PARTECIPAZIONE ALLA PIANIFICAZIONE TERRITORIALE DI LIVELLO SOVRACOMUNALE</v>
      </c>
      <c r="C44" s="242"/>
      <c r="D44" s="242"/>
      <c r="E44" s="243"/>
      <c r="F44" s="66"/>
      <c r="G44" s="116"/>
      <c r="H44" s="59"/>
      <c r="I44" s="168"/>
      <c r="J44" s="66"/>
      <c r="K44" s="116"/>
      <c r="L44" s="59"/>
    </row>
    <row r="45" spans="1:12" s="5" customFormat="1" ht="30" customHeight="1">
      <c r="A45" s="250" t="str">
        <f>'T18'!A26</f>
        <v>001</v>
      </c>
      <c r="B45" s="251" t="str">
        <f>'T18'!B26</f>
        <v>URBANISTICA E PROGRAMMAZIONE DEL TERRITORIO</v>
      </c>
      <c r="C45" s="15">
        <v>1</v>
      </c>
      <c r="D45" s="16" t="s">
        <v>92</v>
      </c>
      <c r="E45" s="121">
        <f aca="true" t="shared" si="3" ref="E45:E52">ROUND(I45,0)</f>
        <v>0</v>
      </c>
      <c r="F45" s="66" t="str">
        <f>$A$44&amp;$A$45</f>
        <v>009001</v>
      </c>
      <c r="G45" s="116" t="s">
        <v>34</v>
      </c>
      <c r="H45" s="59"/>
      <c r="I45" s="121"/>
      <c r="J45" s="66" t="str">
        <f>$A$44&amp;$A$45</f>
        <v>009001</v>
      </c>
      <c r="K45" s="116" t="s">
        <v>34</v>
      </c>
      <c r="L45" s="59">
        <f>IF(AND(E45&lt;&gt;0,'T18'!$T$26=0,'T18'!$AR$73&lt;&gt;0),"ATTENZIONE! NON E' STATA DICHIARATA L'AREA DI INTERVENTO IN T18","")</f>
      </c>
    </row>
    <row r="46" spans="1:12" s="5" customFormat="1" ht="15" hidden="1">
      <c r="A46" s="245"/>
      <c r="B46" s="252"/>
      <c r="C46" s="15">
        <v>2</v>
      </c>
      <c r="D46" s="17" t="s">
        <v>94</v>
      </c>
      <c r="E46" s="121">
        <f t="shared" si="3"/>
        <v>0</v>
      </c>
      <c r="F46" s="66" t="str">
        <f>$A$44&amp;$A$45</f>
        <v>009001</v>
      </c>
      <c r="G46" s="116" t="s">
        <v>35</v>
      </c>
      <c r="H46" s="59"/>
      <c r="I46" s="121"/>
      <c r="J46" s="66" t="str">
        <f>$A$44&amp;$A$45</f>
        <v>009001</v>
      </c>
      <c r="K46" s="116" t="s">
        <v>35</v>
      </c>
      <c r="L46" s="59">
        <f>IF(AND(E46&lt;&gt;0,'T18'!$T$26=0,'T18'!$AR$73&lt;&gt;0),"ATTENZIONE! NON E' STATA DICHIARATA L'AREA DI INTERVENTO IN T18","")</f>
      </c>
    </row>
    <row r="47" spans="1:12" s="5" customFormat="1" ht="15" hidden="1">
      <c r="A47" s="245"/>
      <c r="B47" s="252"/>
      <c r="C47" s="15">
        <v>3</v>
      </c>
      <c r="D47" s="17" t="s">
        <v>93</v>
      </c>
      <c r="E47" s="121">
        <f t="shared" si="3"/>
        <v>0</v>
      </c>
      <c r="F47" s="66" t="str">
        <f>$A$44&amp;$A$45</f>
        <v>009001</v>
      </c>
      <c r="G47" s="116" t="s">
        <v>36</v>
      </c>
      <c r="H47" s="59"/>
      <c r="I47" s="121"/>
      <c r="J47" s="66" t="str">
        <f>$A$44&amp;$A$45</f>
        <v>009001</v>
      </c>
      <c r="K47" s="116" t="s">
        <v>36</v>
      </c>
      <c r="L47" s="59">
        <f>IF(AND(E47&lt;&gt;0,'T18'!$T$26=0,'T18'!$AR$73&lt;&gt;0),"ATTENZIONE! NON E' STATA DICHIARATA L'AREA DI INTERVENTO IN T18","")</f>
      </c>
    </row>
    <row r="48" spans="1:12" s="6" customFormat="1" ht="15.75">
      <c r="A48" s="250" t="str">
        <f>'T18'!A27</f>
        <v>002</v>
      </c>
      <c r="B48" s="258" t="str">
        <f>'T18'!B27</f>
        <v>EDILIZIA RESIDENZIALE PUBBLICA E LOCALE;PIANO DI EDILIZIA ECONOMICO-POPOLARE</v>
      </c>
      <c r="C48" s="15">
        <v>1</v>
      </c>
      <c r="D48" s="16" t="s">
        <v>107</v>
      </c>
      <c r="E48" s="121">
        <f t="shared" si="3"/>
        <v>0</v>
      </c>
      <c r="F48" s="66" t="str">
        <f>$A$44&amp;$A$48</f>
        <v>009002</v>
      </c>
      <c r="G48" s="116" t="s">
        <v>34</v>
      </c>
      <c r="H48" s="59"/>
      <c r="I48" s="121"/>
      <c r="J48" s="66" t="str">
        <f>$A$44&amp;$A$48</f>
        <v>009002</v>
      </c>
      <c r="K48" s="116" t="s">
        <v>34</v>
      </c>
      <c r="L48" s="59">
        <f>IF(AND(E48&lt;&gt;0,'T18'!$T$27=0,'T18'!$AR$73&lt;&gt;0),"ATTENZIONE! NON E' STATA DICHIARATA L'AREA DI INTERVENTO IN T18","")</f>
      </c>
    </row>
    <row r="49" spans="1:12" s="6" customFormat="1" ht="15.75">
      <c r="A49" s="245"/>
      <c r="B49" s="248"/>
      <c r="C49" s="15">
        <v>2</v>
      </c>
      <c r="D49" s="16" t="s">
        <v>188</v>
      </c>
      <c r="E49" s="121">
        <f>ROUND(I49,0)</f>
        <v>0</v>
      </c>
      <c r="F49" s="66" t="str">
        <f>$A$44&amp;$A$48</f>
        <v>009002</v>
      </c>
      <c r="G49" s="116" t="s">
        <v>35</v>
      </c>
      <c r="H49" s="59"/>
      <c r="I49" s="121"/>
      <c r="J49" s="66" t="str">
        <f>$A$44&amp;$A$48</f>
        <v>009002</v>
      </c>
      <c r="K49" s="116" t="s">
        <v>35</v>
      </c>
      <c r="L49" s="59"/>
    </row>
    <row r="50" spans="1:12" s="6" customFormat="1" ht="15.75">
      <c r="A50" s="246"/>
      <c r="B50" s="249"/>
      <c r="C50" s="15">
        <v>3</v>
      </c>
      <c r="D50" s="16" t="s">
        <v>99</v>
      </c>
      <c r="E50" s="121">
        <f>ROUND(I50,0)</f>
        <v>0</v>
      </c>
      <c r="F50" s="66" t="str">
        <f>$A$44&amp;$A$48</f>
        <v>009002</v>
      </c>
      <c r="G50" s="116" t="s">
        <v>36</v>
      </c>
      <c r="I50" s="121"/>
      <c r="J50" s="66" t="str">
        <f>$A$44&amp;$A$48</f>
        <v>009002</v>
      </c>
      <c r="K50" s="116" t="s">
        <v>36</v>
      </c>
      <c r="L50" s="186">
        <f>IF(AND(E49&lt;&gt;0,'T18'!$T$27=0,'T18'!$AR$73&lt;&gt;0),"ATTENZIONE! NON E' STATA DICHIARATA L'AREA DI INTERVENTO IN T18","")</f>
      </c>
    </row>
    <row r="51" spans="1:12" s="5" customFormat="1" ht="15" hidden="1">
      <c r="A51" s="250" t="str">
        <f>'T18'!A28</f>
        <v>003</v>
      </c>
      <c r="B51" s="251" t="str">
        <f>'T18'!B28</f>
        <v>VIABILITA', CIRCOLAZIONE STRADALE E ILLUMINAZIONE PUBBLICA</v>
      </c>
      <c r="C51" s="15"/>
      <c r="D51" s="17"/>
      <c r="E51" s="121">
        <f t="shared" si="3"/>
        <v>0</v>
      </c>
      <c r="F51" s="66"/>
      <c r="G51" s="116"/>
      <c r="H51" s="59"/>
      <c r="I51" s="121"/>
      <c r="J51" s="66" t="str">
        <f>$A$44&amp;$A$51</f>
        <v>009003</v>
      </c>
      <c r="K51" s="116" t="s">
        <v>34</v>
      </c>
      <c r="L51" s="59">
        <f>IF(AND(E51&lt;&gt;0,'T18'!$T$28=0,'T18'!$AR$73&lt;&gt;0),"ATTENZIONE! NON E' STATA DICHIARATA L'AREA DI INTERVENTO IN T18","")</f>
      </c>
    </row>
    <row r="52" spans="1:12" s="5" customFormat="1" ht="15" hidden="1">
      <c r="A52" s="246"/>
      <c r="B52" s="253"/>
      <c r="C52" s="15"/>
      <c r="D52" s="17"/>
      <c r="E52" s="121">
        <f t="shared" si="3"/>
        <v>0</v>
      </c>
      <c r="F52" s="66"/>
      <c r="G52" s="116"/>
      <c r="H52" s="59"/>
      <c r="I52" s="121"/>
      <c r="J52" s="66" t="str">
        <f>$A$44&amp;$A$51</f>
        <v>009003</v>
      </c>
      <c r="K52" s="116" t="s">
        <v>35</v>
      </c>
      <c r="L52" s="59">
        <f>IF(AND(E52&lt;&gt;0,'T18'!$T$28=0,'T18'!$AR$73&lt;&gt;0),"ATTENZIONE! NON E' STATA DICHIARATA L'AREA DI INTERVENTO IN T18","")</f>
      </c>
    </row>
    <row r="53" spans="1:12" s="5" customFormat="1" ht="22.5">
      <c r="A53" s="250" t="str">
        <f>'T18'!A29</f>
        <v>004</v>
      </c>
      <c r="B53" s="251" t="str">
        <f>'T18'!B29</f>
        <v>UFFICIO TECNICO-SUE</v>
      </c>
      <c r="C53" s="87">
        <v>1</v>
      </c>
      <c r="D53" s="16" t="s">
        <v>216</v>
      </c>
      <c r="E53" s="123">
        <f>ROUND(I53,0)</f>
        <v>1</v>
      </c>
      <c r="F53" s="66" t="str">
        <f>$A$44&amp;$A$53</f>
        <v>009004</v>
      </c>
      <c r="G53" s="116" t="s">
        <v>37</v>
      </c>
      <c r="H53" s="59"/>
      <c r="I53" s="123">
        <v>1</v>
      </c>
      <c r="J53" s="66" t="str">
        <f>$A$44&amp;$A$53</f>
        <v>009004</v>
      </c>
      <c r="K53" s="116" t="s">
        <v>37</v>
      </c>
      <c r="L53" s="59">
        <f>IF(AND(E53&lt;&gt;0,'T18'!$T$29=0,'T18'!$AR$73&lt;&gt;0),"ATTENZIONE! NON E' STATA DICHIARATA L'AREA DI INTERVENTO IN T18","")</f>
      </c>
    </row>
    <row r="54" spans="1:12" s="5" customFormat="1" ht="15">
      <c r="A54" s="245"/>
      <c r="B54" s="252"/>
      <c r="C54" s="87">
        <v>2</v>
      </c>
      <c r="D54" s="16" t="s">
        <v>231</v>
      </c>
      <c r="E54" s="123">
        <f>ROUND(I54,0)</f>
        <v>8</v>
      </c>
      <c r="F54" s="66" t="str">
        <f>$A$44&amp;$A$53</f>
        <v>009004</v>
      </c>
      <c r="G54" s="116" t="s">
        <v>38</v>
      </c>
      <c r="H54" s="59"/>
      <c r="I54" s="123">
        <v>8</v>
      </c>
      <c r="J54" s="66" t="str">
        <f>$A$44&amp;$A$53</f>
        <v>009004</v>
      </c>
      <c r="K54" s="116" t="s">
        <v>38</v>
      </c>
      <c r="L54" s="59">
        <f>IF(AND(E54&lt;&gt;0,'T18'!$T$29=0,'T18'!$AR$73&lt;&gt;0),"ATTENZIONE! NON E' STATA DICHIARATA L'AREA DI INTERVENTO IN T18","")</f>
      </c>
    </row>
    <row r="55" spans="1:12" s="6" customFormat="1" ht="30.75" customHeight="1">
      <c r="A55" s="9" t="str">
        <f>'T18'!B30</f>
        <v>010</v>
      </c>
      <c r="B55" s="254" t="str">
        <f>'T18'!C30</f>
        <v>ATTIVITÀ, IN AMBITO COMUNALE, DI PIANIFICAZIONE DI PROTEZIONE CIVILE E DI COORDINAMENTO DEI PRIMI SOCCORSI </v>
      </c>
      <c r="C55" s="255"/>
      <c r="D55" s="255"/>
      <c r="E55" s="256"/>
      <c r="F55" s="66"/>
      <c r="G55" s="116"/>
      <c r="H55" s="59"/>
      <c r="I55" s="168"/>
      <c r="J55" s="66"/>
      <c r="K55" s="116"/>
      <c r="L55" s="59"/>
    </row>
    <row r="56" spans="1:12" s="6" customFormat="1" ht="15.75">
      <c r="A56" s="241" t="str">
        <f>'T18'!A31</f>
        <v>001</v>
      </c>
      <c r="B56" s="240" t="str">
        <f>'T18'!B31</f>
        <v>SERVIZI DI PROTEZIONE CIVILE</v>
      </c>
      <c r="C56" s="15">
        <v>1</v>
      </c>
      <c r="D56" s="16" t="s">
        <v>189</v>
      </c>
      <c r="E56" s="121">
        <f>ROUND(I56,0)</f>
        <v>1</v>
      </c>
      <c r="F56" s="66" t="str">
        <f>$A$55&amp;$A$56</f>
        <v>010001</v>
      </c>
      <c r="G56" s="116" t="s">
        <v>34</v>
      </c>
      <c r="H56" s="59"/>
      <c r="I56" s="121">
        <v>1</v>
      </c>
      <c r="J56" s="66" t="str">
        <f>$A$55&amp;$A$56</f>
        <v>010001</v>
      </c>
      <c r="K56" s="116" t="s">
        <v>34</v>
      </c>
      <c r="L56" s="59">
        <f>IF(AND(E56&lt;&gt;0,'T18'!$T$31=0,'T18'!$AR$73&lt;&gt;0),"ATTENZIONE! NON E' STATA DICHIARATA L'AREA DI INTERVENTO IN T18","")</f>
      </c>
    </row>
    <row r="57" spans="1:12" s="5" customFormat="1" ht="15">
      <c r="A57" s="241"/>
      <c r="B57" s="240"/>
      <c r="C57" s="15">
        <v>2</v>
      </c>
      <c r="D57" s="16" t="s">
        <v>190</v>
      </c>
      <c r="E57" s="121">
        <f>ROUND(I57,0)</f>
        <v>0</v>
      </c>
      <c r="F57" s="66" t="str">
        <f>$A$55&amp;$A$56</f>
        <v>010001</v>
      </c>
      <c r="G57" s="116" t="s">
        <v>35</v>
      </c>
      <c r="H57" s="59"/>
      <c r="I57" s="121"/>
      <c r="J57" s="66" t="str">
        <f>$A$55&amp;$A$56</f>
        <v>010001</v>
      </c>
      <c r="K57" s="116" t="s">
        <v>35</v>
      </c>
      <c r="L57" s="59">
        <f>IF(AND(E57&lt;&gt;0,'T18'!$T$31=0,'T18'!$AR$73&lt;&gt;0),"ATTENZIONE! NON E' STATA DICHIARATA L'AREA DI INTERVENTO IN T18","")</f>
      </c>
    </row>
    <row r="58" spans="1:12" s="6" customFormat="1" ht="15.75">
      <c r="A58" s="241" t="str">
        <f>'T18'!A32</f>
        <v>002</v>
      </c>
      <c r="B58" s="240" t="str">
        <f>'T18'!B32</f>
        <v>INTERVENTI A SEGUITO DI CALAMITA' NATURALI</v>
      </c>
      <c r="C58" s="15">
        <v>1</v>
      </c>
      <c r="D58" s="16" t="s">
        <v>191</v>
      </c>
      <c r="E58" s="121">
        <f>ROUND(I58,0)</f>
        <v>0</v>
      </c>
      <c r="F58" s="66" t="str">
        <f>$A$55&amp;$A$58</f>
        <v>010002</v>
      </c>
      <c r="G58" s="116" t="s">
        <v>34</v>
      </c>
      <c r="H58" s="59"/>
      <c r="I58" s="121"/>
      <c r="J58" s="66" t="str">
        <f>$A$55&amp;$A$58</f>
        <v>010002</v>
      </c>
      <c r="K58" s="116" t="s">
        <v>34</v>
      </c>
      <c r="L58" s="59">
        <f>IF(AND(E58&lt;&gt;0,'T18'!$T$32=0,'T18'!$AR$73&lt;&gt;0),"ATTENZIONE! NON E' STATA DICHIARATA L'AREA DI INTERVENTO IN T18","")</f>
      </c>
    </row>
    <row r="59" spans="1:12" s="5" customFormat="1" ht="15">
      <c r="A59" s="241"/>
      <c r="B59" s="240"/>
      <c r="C59" s="15">
        <v>2</v>
      </c>
      <c r="D59" s="16" t="s">
        <v>192</v>
      </c>
      <c r="E59" s="121">
        <f>ROUND(I59,0)</f>
        <v>0</v>
      </c>
      <c r="F59" s="66" t="str">
        <f>$A$55&amp;$A$58</f>
        <v>010002</v>
      </c>
      <c r="G59" s="116" t="s">
        <v>35</v>
      </c>
      <c r="H59" s="59"/>
      <c r="I59" s="121"/>
      <c r="J59" s="66" t="str">
        <f>$A$55&amp;$A$58</f>
        <v>010002</v>
      </c>
      <c r="K59" s="116" t="s">
        <v>35</v>
      </c>
      <c r="L59" s="59">
        <f>IF(AND(E59&lt;&gt;0,'T18'!$T$32=0,'T18'!$AR$73&lt;&gt;0),"ATTENZIONE! NON E' STATA DICHIARATA L'AREA DI INTERVENTO IN T18","")</f>
      </c>
    </row>
    <row r="60" spans="1:12" s="6" customFormat="1" ht="51" customHeight="1">
      <c r="A60" s="141" t="str">
        <f>'T18'!B33</f>
        <v>011</v>
      </c>
      <c r="B60" s="254" t="str">
        <f>'T18'!C33</f>
        <v>ORGANIZZAZIONE E GESTIONE DEI SERVIZI DI RACCOLTA, AVVIO A SMALTIMENTO E RECUPERO DEI RIFIUTI URBANI E  RISCOSSIONE DEI RELATIVI TRIBUTI; PROMOZIONE E GESTIONE DELLA TUTELA AMBIENTALE </v>
      </c>
      <c r="C60" s="255"/>
      <c r="D60" s="255"/>
      <c r="E60" s="256"/>
      <c r="F60" s="66"/>
      <c r="G60" s="116"/>
      <c r="H60" s="59"/>
      <c r="I60" s="168"/>
      <c r="J60" s="66"/>
      <c r="K60" s="116"/>
      <c r="L60" s="59"/>
    </row>
    <row r="61" spans="1:12" s="6" customFormat="1" ht="15.75" hidden="1">
      <c r="A61" s="241" t="str">
        <f>'T18'!A34</f>
        <v>001</v>
      </c>
      <c r="B61" s="240" t="str">
        <f>'T18'!B34</f>
        <v>PROTEZIONE DELLE BIODIVERSITA' E DEI BENI PAESAGGISTICI</v>
      </c>
      <c r="C61" s="15"/>
      <c r="D61" s="180"/>
      <c r="E61" s="121">
        <f aca="true" t="shared" si="4" ref="E61:E69">ROUND(I61,0)</f>
        <v>0</v>
      </c>
      <c r="F61" s="66" t="str">
        <f>$A$60&amp;$A$61</f>
        <v>011001</v>
      </c>
      <c r="G61" s="116" t="s">
        <v>34</v>
      </c>
      <c r="H61" s="59"/>
      <c r="I61" s="121"/>
      <c r="J61" s="66" t="str">
        <f>$A$60&amp;$A$61</f>
        <v>011001</v>
      </c>
      <c r="K61" s="116" t="s">
        <v>34</v>
      </c>
      <c r="L61" s="59">
        <f>IF(AND(E61&lt;&gt;0,'T18'!$T$34=0,'T18'!$AR$73&lt;&gt;0),"ATTENZIONE! NON E' STATA DICHIARATA L'AREA DI INTERVENTO IN T18","")</f>
      </c>
    </row>
    <row r="62" spans="1:12" s="6" customFormat="1" ht="15.75" hidden="1">
      <c r="A62" s="241"/>
      <c r="B62" s="240"/>
      <c r="C62" s="15"/>
      <c r="D62" s="180"/>
      <c r="E62" s="121">
        <f t="shared" si="4"/>
        <v>0</v>
      </c>
      <c r="F62" s="66" t="str">
        <f>$A$60&amp;$A$61</f>
        <v>011001</v>
      </c>
      <c r="G62" s="116" t="s">
        <v>35</v>
      </c>
      <c r="H62" s="59"/>
      <c r="I62" s="121"/>
      <c r="J62" s="66" t="str">
        <f>$A$60&amp;$A$61</f>
        <v>011001</v>
      </c>
      <c r="K62" s="116" t="s">
        <v>35</v>
      </c>
      <c r="L62" s="59">
        <f>IF(AND(E62&lt;&gt;0,'T18'!$T$34=0,'T18'!$AR$73&lt;&gt;0),"ATTENZIONE! NON E' STATA DICHIARATA L'AREA DI INTERVENTO IN T18","")</f>
      </c>
    </row>
    <row r="63" spans="1:12" s="6" customFormat="1" ht="15.75">
      <c r="A63" s="241" t="str">
        <f>'T18'!A35</f>
        <v>002</v>
      </c>
      <c r="B63" s="240" t="str">
        <f>'T18'!B35</f>
        <v>TRATTAMENTO DEI  RIFIUTI</v>
      </c>
      <c r="C63" s="15">
        <v>1</v>
      </c>
      <c r="D63" s="17" t="s">
        <v>100</v>
      </c>
      <c r="E63" s="121">
        <f t="shared" si="4"/>
        <v>186</v>
      </c>
      <c r="F63" s="66" t="str">
        <f>$A$60&amp;$A$63</f>
        <v>011002</v>
      </c>
      <c r="G63" s="116" t="s">
        <v>34</v>
      </c>
      <c r="H63" s="59"/>
      <c r="I63" s="121">
        <v>186</v>
      </c>
      <c r="J63" s="66" t="str">
        <f>$A$60&amp;$A$63</f>
        <v>011002</v>
      </c>
      <c r="K63" s="116" t="s">
        <v>34</v>
      </c>
      <c r="L63" s="59">
        <f>IF(AND(E63&lt;&gt;0,'T18'!$T$35=0,'T18'!$AR$73&lt;&gt;0),"ATTENZIONE! NON E' STATA DICHIARATA L'AREA DI INTERVENTO IN T18","")</f>
      </c>
    </row>
    <row r="64" spans="1:12" s="6" customFormat="1" ht="15.75">
      <c r="A64" s="241"/>
      <c r="B64" s="240"/>
      <c r="C64" s="15">
        <v>2</v>
      </c>
      <c r="D64" s="17" t="s">
        <v>101</v>
      </c>
      <c r="E64" s="121">
        <f t="shared" si="4"/>
        <v>74</v>
      </c>
      <c r="F64" s="66" t="str">
        <f>$A$60&amp;$A$63</f>
        <v>011002</v>
      </c>
      <c r="G64" s="116" t="s">
        <v>35</v>
      </c>
      <c r="H64" s="59"/>
      <c r="I64" s="121">
        <v>74.1</v>
      </c>
      <c r="J64" s="66" t="str">
        <f>$A$60&amp;$A$63</f>
        <v>011002</v>
      </c>
      <c r="K64" s="116" t="s">
        <v>35</v>
      </c>
      <c r="L64" s="59">
        <f>IF(AND(E64&lt;&gt;0,'T18'!$T$35=0,'T18'!$AR$73&lt;&gt;0),"ATTENZIONE! NON E' STATA DICHIARATA L'AREA DI INTERVENTO IN T18","")</f>
      </c>
    </row>
    <row r="65" spans="1:12" s="6" customFormat="1" ht="15.75">
      <c r="A65" s="241"/>
      <c r="B65" s="240"/>
      <c r="C65" s="15">
        <v>3</v>
      </c>
      <c r="D65" s="17" t="s">
        <v>193</v>
      </c>
      <c r="E65" s="121">
        <f t="shared" si="4"/>
        <v>57718</v>
      </c>
      <c r="F65" s="66" t="str">
        <f>$A$60&amp;$A$63</f>
        <v>011002</v>
      </c>
      <c r="G65" s="116" t="s">
        <v>36</v>
      </c>
      <c r="H65" s="59"/>
      <c r="I65" s="121">
        <v>57718</v>
      </c>
      <c r="J65" s="66" t="str">
        <f>$A$60&amp;$A$63</f>
        <v>011002</v>
      </c>
      <c r="K65" s="116" t="s">
        <v>36</v>
      </c>
      <c r="L65" s="59">
        <f>IF(AND(E65&lt;&gt;0,'T18'!$T$35=0,'T18'!$AR$73&lt;&gt;0),"ATTENZIONE! NON E' STATA DICHIARATA L'AREA DI INTERVENTO IN T18","")</f>
      </c>
    </row>
    <row r="66" spans="3:12" s="6" customFormat="1" ht="15" customHeight="1" hidden="1">
      <c r="C66" s="15">
        <v>1</v>
      </c>
      <c r="D66" s="17" t="s">
        <v>194</v>
      </c>
      <c r="E66" s="121">
        <f t="shared" si="4"/>
        <v>0</v>
      </c>
      <c r="F66" s="66" t="str">
        <f>$A$60&amp;$A$67</f>
        <v>011003</v>
      </c>
      <c r="G66" s="116" t="s">
        <v>34</v>
      </c>
      <c r="H66" s="59"/>
      <c r="I66" s="121"/>
      <c r="J66" s="66" t="str">
        <f>$A$60&amp;$A$67</f>
        <v>011003</v>
      </c>
      <c r="K66" s="116" t="s">
        <v>34</v>
      </c>
      <c r="L66" s="59">
        <f>IF(AND(E66&lt;&gt;0,'T18'!$T$36=0,'T18'!$AR$73&lt;&gt;0),"ATTENZIONE! NON E' STATA DICHIARATA L'AREA DI INTERVENTO IN T18","")</f>
      </c>
    </row>
    <row r="67" spans="1:12" s="6" customFormat="1" ht="15.75">
      <c r="A67" s="23" t="str">
        <f>'T18'!A36</f>
        <v>003</v>
      </c>
      <c r="B67" s="170" t="str">
        <f>'T18'!B36</f>
        <v>SERVIZIO IDIRICO INTEGRATO</v>
      </c>
      <c r="C67" s="15">
        <v>2</v>
      </c>
      <c r="D67" s="17" t="s">
        <v>195</v>
      </c>
      <c r="E67" s="121">
        <f t="shared" si="4"/>
        <v>1</v>
      </c>
      <c r="F67" s="66" t="str">
        <f>$A$60&amp;$A$67</f>
        <v>011003</v>
      </c>
      <c r="G67" s="116" t="s">
        <v>35</v>
      </c>
      <c r="H67" s="59"/>
      <c r="I67" s="121">
        <v>1</v>
      </c>
      <c r="J67" s="66" t="str">
        <f>$A$60&amp;$A$67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.75" hidden="1">
      <c r="A68" s="169"/>
      <c r="B68" s="171"/>
      <c r="C68" s="15">
        <v>3</v>
      </c>
      <c r="D68" s="17" t="s">
        <v>196</v>
      </c>
      <c r="E68" s="121">
        <f t="shared" si="4"/>
        <v>0</v>
      </c>
      <c r="F68" s="66" t="str">
        <f>$A$60&amp;$A$67</f>
        <v>011003</v>
      </c>
      <c r="G68" s="116" t="s">
        <v>36</v>
      </c>
      <c r="H68" s="59"/>
      <c r="I68" s="121"/>
      <c r="J68" s="66" t="str">
        <f>$A$60&amp;$A$67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2.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197</v>
      </c>
      <c r="E69" s="121">
        <f t="shared" si="4"/>
        <v>0</v>
      </c>
      <c r="F69" s="66" t="str">
        <f>$A$60&amp;$A$69</f>
        <v>011004</v>
      </c>
      <c r="G69" s="116" t="s">
        <v>34</v>
      </c>
      <c r="H69" s="59"/>
      <c r="I69" s="121"/>
      <c r="J69" s="66" t="str">
        <f>$A$60&amp;$A$69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54" t="str">
        <f>'T18'!C38</f>
        <v>PROGETTAZIONE E GESTIONE DEL SISTEMA LOCALE DEI SERVIZI SOCIALI ED EROGAZIONE DELLE RELATIVE PRESTAZIONI AI CITTADINI</v>
      </c>
      <c r="C70" s="255"/>
      <c r="D70" s="255"/>
      <c r="E70" s="256"/>
      <c r="F70" s="66"/>
      <c r="G70" s="116"/>
      <c r="H70" s="59"/>
      <c r="I70" s="168"/>
      <c r="J70" s="66"/>
      <c r="K70" s="116"/>
      <c r="L70" s="59"/>
    </row>
    <row r="71" spans="1:12" s="6" customFormat="1" ht="20.25" customHeight="1">
      <c r="A71" s="261" t="str">
        <f>'T18'!A39</f>
        <v>001</v>
      </c>
      <c r="B71" s="263" t="str">
        <f>'T18'!B39</f>
        <v>INTERVENTI PER L'INFANZIA, I MINORI E GLI ASILI NIDO</v>
      </c>
      <c r="C71" s="15">
        <v>1</v>
      </c>
      <c r="D71" s="17" t="s">
        <v>104</v>
      </c>
      <c r="E71" s="121">
        <f aca="true" t="shared" si="5" ref="E71:E77">ROUND(I71,0)</f>
        <v>2</v>
      </c>
      <c r="F71" s="66" t="str">
        <f>$A$70&amp;$A$71</f>
        <v>012001</v>
      </c>
      <c r="G71" s="116" t="s">
        <v>34</v>
      </c>
      <c r="H71" s="59"/>
      <c r="I71" s="121">
        <v>2</v>
      </c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.75">
      <c r="A72" s="262"/>
      <c r="B72" s="264"/>
      <c r="C72" s="15">
        <v>2</v>
      </c>
      <c r="D72" s="17" t="s">
        <v>217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2.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105</v>
      </c>
      <c r="E73" s="121">
        <f t="shared" si="5"/>
        <v>3</v>
      </c>
      <c r="F73" s="66" t="str">
        <f>$A$70&amp;$A$73</f>
        <v>012002</v>
      </c>
      <c r="G73" s="116" t="s">
        <v>34</v>
      </c>
      <c r="H73" s="59"/>
      <c r="I73" s="121">
        <v>3</v>
      </c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.7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102</v>
      </c>
      <c r="E74" s="121">
        <f t="shared" si="5"/>
        <v>3</v>
      </c>
      <c r="F74" s="66" t="str">
        <f>$A$70&amp;$A$74</f>
        <v>012003</v>
      </c>
      <c r="G74" s="116" t="s">
        <v>34</v>
      </c>
      <c r="H74" s="59"/>
      <c r="I74" s="121">
        <v>3</v>
      </c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.7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103</v>
      </c>
      <c r="E75" s="121">
        <f t="shared" si="5"/>
        <v>2</v>
      </c>
      <c r="F75" s="66" t="str">
        <f>$A$70&amp;$A$75</f>
        <v>012004</v>
      </c>
      <c r="G75" s="116" t="s">
        <v>34</v>
      </c>
      <c r="H75" s="59"/>
      <c r="I75" s="121">
        <v>2</v>
      </c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22.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106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.7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218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54" t="str">
        <f>'T18'!C45</f>
        <v>EDILIZIA SCOLASTICA PER LA PARTE NON ATTRIBUITA ALLA COMPETENZA DELLE PROVINCE, ORGANIZZAZIONE E GESTIONE DEI SERVIZI SCOLASTICI</v>
      </c>
      <c r="C78" s="255"/>
      <c r="D78" s="255"/>
      <c r="E78" s="256"/>
      <c r="F78" s="186"/>
      <c r="H78" s="59"/>
      <c r="I78" s="168"/>
      <c r="J78" s="59"/>
      <c r="L78" s="59"/>
    </row>
    <row r="79" spans="1:12" s="6" customFormat="1" ht="15.75" hidden="1">
      <c r="A79" s="142" t="str">
        <f>'T18'!A46</f>
        <v>001</v>
      </c>
      <c r="B79" s="162" t="str">
        <f>'T18'!B46</f>
        <v>SCUOLA DELL'INFANZIA</v>
      </c>
      <c r="C79" s="15">
        <v>1</v>
      </c>
      <c r="D79" s="17" t="s">
        <v>219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.75" hidden="1">
      <c r="A80" s="142" t="str">
        <f>'T18'!A47</f>
        <v>002</v>
      </c>
      <c r="B80" s="162" t="str">
        <f>'T18'!B47</f>
        <v>ISTRUZIONE PRIMARIA</v>
      </c>
      <c r="C80" s="15"/>
      <c r="D80" s="180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.75" hidden="1">
      <c r="A81" s="142" t="str">
        <f>'T18'!A48</f>
        <v>003</v>
      </c>
      <c r="B81" s="172" t="str">
        <f>'T18'!B48</f>
        <v>ISTRUZIONE SECONDARIA INFERIORE</v>
      </c>
      <c r="C81" s="15"/>
      <c r="D81" s="180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22.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227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.75">
      <c r="A83" s="190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108</v>
      </c>
      <c r="E83" s="121">
        <f t="shared" si="6"/>
        <v>1</v>
      </c>
      <c r="F83" s="66" t="str">
        <f>$A$78&amp;$A$83</f>
        <v>013005</v>
      </c>
      <c r="G83" s="116" t="s">
        <v>35</v>
      </c>
      <c r="H83" s="59"/>
      <c r="I83" s="121">
        <v>1</v>
      </c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.75" hidden="1">
      <c r="A84" s="142" t="str">
        <f>'T18'!A51</f>
        <v>006</v>
      </c>
      <c r="B84" s="172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54" t="str">
        <f>'T18'!C52</f>
        <v>POLIZIA MUNICIPALE E POLIZIA AMMINISTRATIVA LOCALE</v>
      </c>
      <c r="C85" s="255"/>
      <c r="D85" s="255"/>
      <c r="E85" s="256"/>
      <c r="F85" s="186"/>
      <c r="H85" s="59"/>
      <c r="I85" s="168"/>
      <c r="J85" s="59"/>
      <c r="L85" s="59"/>
    </row>
    <row r="86" spans="1:12" s="6" customFormat="1" ht="15.75">
      <c r="A86" s="261" t="str">
        <f>'T18'!A53</f>
        <v>001</v>
      </c>
      <c r="B86" s="263" t="str">
        <f>'T18'!B53</f>
        <v>POLIZIA LOCALE</v>
      </c>
      <c r="C86" s="15">
        <v>1</v>
      </c>
      <c r="D86" s="17" t="s">
        <v>95</v>
      </c>
      <c r="E86" s="121">
        <f>ROUND(I86,0)</f>
        <v>2</v>
      </c>
      <c r="F86" s="66" t="str">
        <f>$A$85&amp;$A$86</f>
        <v>014001</v>
      </c>
      <c r="G86" s="116" t="s">
        <v>34</v>
      </c>
      <c r="H86" s="59"/>
      <c r="I86" s="121">
        <v>2</v>
      </c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.75">
      <c r="A87" s="265"/>
      <c r="B87" s="264"/>
      <c r="C87" s="15">
        <v>2</v>
      </c>
      <c r="D87" s="17" t="s">
        <v>96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46.5" customHeight="1">
      <c r="A88" s="141" t="str">
        <f>'T18'!B54</f>
        <v>015</v>
      </c>
      <c r="B88" s="254" t="str">
        <f>'T18'!C54</f>
        <v>TENUTA DEI REGISTRI DI STATO CIVILE E DI POPOLAZIONE, COMPITI IN MATERIA DI SERVIZI ANAGRAFICI NONCHÉ IN MATERIA DI SERVIZI ELETTORALI E STATISTICI, NELL'ESERCIZIO DELLE FUNZIONI DI COMPETENZA STATALE</v>
      </c>
      <c r="C88" s="255"/>
      <c r="D88" s="255"/>
      <c r="E88" s="256"/>
      <c r="F88" s="186"/>
      <c r="H88" s="59"/>
      <c r="I88" s="168"/>
      <c r="J88" s="59"/>
      <c r="L88" s="59"/>
    </row>
    <row r="89" spans="1:12" s="6" customFormat="1" ht="15" customHeight="1" hidden="1">
      <c r="A89" s="190" t="str">
        <f>'T18'!A55</f>
        <v>001</v>
      </c>
      <c r="B89" s="162" t="str">
        <f>'T18'!B55</f>
        <v>ANAGRAFE, STATO CIVILE, ELETTORALE, LEVA E SERVIZIO STATISTICO</v>
      </c>
      <c r="C89" s="15">
        <v>1</v>
      </c>
      <c r="D89" s="17" t="s">
        <v>90</v>
      </c>
      <c r="E89" s="121">
        <f>ROUND(I89,0)</f>
        <v>0</v>
      </c>
      <c r="F89" s="66" t="str">
        <f>$A$88&amp;$A$89</f>
        <v>015001</v>
      </c>
      <c r="G89" s="116" t="s">
        <v>34</v>
      </c>
      <c r="H89" s="59"/>
      <c r="I89" s="121"/>
      <c r="J89" s="66" t="str">
        <f>$A$88&amp;$A$89</f>
        <v>015001</v>
      </c>
      <c r="K89" s="116" t="s">
        <v>34</v>
      </c>
      <c r="L89" s="59">
        <f>IF(AND(E89&lt;&gt;0,'T18'!$T$55=0,'T18'!$AR$73&lt;&gt;0),"ATTENZIONE! NON E' STATA DICHIARATA L'AREA DI INTERVENTO IN T18","")</f>
      </c>
    </row>
    <row r="90" spans="1:12" s="6" customFormat="1" ht="27" customHeight="1">
      <c r="A90" s="194" t="str">
        <f>'T18'!A55</f>
        <v>001</v>
      </c>
      <c r="B90" s="162" t="str">
        <f>'T18'!B55</f>
        <v>ANAGRAFE, STATO CIVILE, ELETTORALE, LEVA E SERVIZIO STATISTICO</v>
      </c>
      <c r="C90" s="15">
        <v>2</v>
      </c>
      <c r="D90" s="17" t="s">
        <v>91</v>
      </c>
      <c r="E90" s="121">
        <f>ROUND(I90,0)</f>
        <v>22</v>
      </c>
      <c r="F90" s="66" t="str">
        <f>$A$88&amp;$A$89</f>
        <v>015001</v>
      </c>
      <c r="G90" s="116" t="s">
        <v>35</v>
      </c>
      <c r="H90" s="59"/>
      <c r="I90" s="121">
        <v>22</v>
      </c>
      <c r="J90" s="66" t="str">
        <f>$A$88&amp;$A$89</f>
        <v>015001</v>
      </c>
      <c r="K90" s="116" t="s">
        <v>35</v>
      </c>
      <c r="L90" s="59">
        <f>IF(AND(E90&lt;&gt;0,'T18'!$T$55=0,'T18'!$AR$73&lt;&gt;0),"ATTENZIONE! NON E' STATA DICHIARATA L'AREA DI INTERVENTO IN T18","")</f>
      </c>
    </row>
    <row r="91" spans="1:12" s="6" customFormat="1" ht="15.75">
      <c r="A91" s="141" t="str">
        <f>'T18'!B56</f>
        <v>016</v>
      </c>
      <c r="B91" s="254" t="str">
        <f>'T18'!C56</f>
        <v>GIUSTIZIA</v>
      </c>
      <c r="C91" s="255"/>
      <c r="D91" s="255"/>
      <c r="E91" s="256"/>
      <c r="F91" s="186"/>
      <c r="H91" s="59"/>
      <c r="I91" s="168"/>
      <c r="J91" s="59"/>
      <c r="L91" s="59"/>
    </row>
    <row r="92" spans="1:12" s="6" customFormat="1" ht="22.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198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$A$91&amp;$A$89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54" t="str">
        <f>'T18'!C58</f>
        <v>TUTELA E VALORIZZAZIONE DEI BENI E DELLE ATTIVITÀ CULTURALI</v>
      </c>
      <c r="C93" s="255"/>
      <c r="D93" s="255"/>
      <c r="E93" s="256"/>
      <c r="F93" s="186"/>
      <c r="H93" s="59"/>
      <c r="I93" s="168"/>
      <c r="J93" s="59"/>
      <c r="L93" s="59"/>
    </row>
    <row r="94" spans="1:12" s="6" customFormat="1" ht="23.25" customHeight="1">
      <c r="A94" s="190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109</v>
      </c>
      <c r="E94" s="121">
        <f>ROUND(I94,0)</f>
        <v>0</v>
      </c>
      <c r="F94" s="66" t="str">
        <f>$A$93&amp;$A$94</f>
        <v>017001</v>
      </c>
      <c r="G94" s="116" t="s">
        <v>34</v>
      </c>
      <c r="H94" s="59"/>
      <c r="I94" s="121"/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5" t="str">
        <f>'T18'!A60</f>
        <v>002</v>
      </c>
      <c r="B95" s="162" t="str">
        <f>'T18'!B60</f>
        <v>ATTIVITA' CULTURALI E INTERVENTI DIVERSI NEL SETTORE CULTURALE</v>
      </c>
      <c r="C95" s="15">
        <v>1</v>
      </c>
      <c r="D95" s="17" t="s">
        <v>110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2.5">
      <c r="A96" s="195" t="str">
        <f>'T18'!A60</f>
        <v>002</v>
      </c>
      <c r="B96" s="162" t="str">
        <f>'T18'!B60</f>
        <v>ATTIVITA' CULTURALI E INTERVENTI DIVERSI NEL SETTORE CULTURALE</v>
      </c>
      <c r="C96" s="15">
        <v>2</v>
      </c>
      <c r="D96" s="17" t="s">
        <v>111</v>
      </c>
      <c r="E96" s="121">
        <f>ROUND(I96,0)</f>
        <v>1</v>
      </c>
      <c r="F96" s="66" t="str">
        <f>$A$93&amp;$A$95</f>
        <v>017002</v>
      </c>
      <c r="G96" s="116" t="s">
        <v>35</v>
      </c>
      <c r="H96" s="59"/>
      <c r="I96" s="121">
        <v>1</v>
      </c>
      <c r="J96" s="66" t="str">
        <f>$A$93&amp;$A$95</f>
        <v>017002</v>
      </c>
      <c r="K96" s="116" t="s">
        <v>35</v>
      </c>
      <c r="L96" s="59"/>
    </row>
    <row r="97" spans="1:12" s="6" customFormat="1" ht="28.5" customHeight="1">
      <c r="A97" s="141" t="str">
        <f>'T18'!B61</f>
        <v>018</v>
      </c>
      <c r="B97" s="191" t="str">
        <f>'T18'!C61</f>
        <v>POLITICHE GIOVANILI, SPORT E TEMPO LIBERO</v>
      </c>
      <c r="C97" s="191"/>
      <c r="D97" s="191"/>
      <c r="E97" s="192"/>
      <c r="F97" s="186"/>
      <c r="H97" s="59"/>
      <c r="I97" s="168"/>
      <c r="J97" s="59"/>
      <c r="L97" s="59">
        <f>IF(AND(E97&lt;&gt;0,'T18'!$T$60=0,'T18'!$AR$73&lt;&gt;0),"ATTENZIONE! NON E' STATA DICHIARATA L'AREA DI INTERVENTO IN T18","")</f>
      </c>
    </row>
    <row r="98" spans="1:12" s="6" customFormat="1" ht="15.75" hidden="1">
      <c r="A98" s="142" t="str">
        <f>'T18'!A62</f>
        <v>002</v>
      </c>
      <c r="B98" s="143" t="str">
        <f>'T18'!B62</f>
        <v>SPORT E TEMPO LIBERO</v>
      </c>
      <c r="C98" s="15">
        <v>1</v>
      </c>
      <c r="D98" s="17" t="s">
        <v>112</v>
      </c>
      <c r="E98" s="121">
        <f>ROUND(I98,0)</f>
        <v>0</v>
      </c>
      <c r="F98" s="66" t="str">
        <f>$A$97&amp;$A$98</f>
        <v>018002</v>
      </c>
      <c r="G98" s="116" t="s">
        <v>34</v>
      </c>
      <c r="H98" s="59"/>
      <c r="I98" s="121"/>
      <c r="J98" s="66" t="str">
        <f>$A$97&amp;$A$98</f>
        <v>018002</v>
      </c>
      <c r="K98" s="116" t="s">
        <v>34</v>
      </c>
      <c r="L98" s="59">
        <f>IF(AND(E98&lt;&gt;0,'T18'!$T$62=0,'T18'!$AR$73&lt;&gt;0),"ATTENZIONE! NON E' STATA DICHIARATA L'AREA DI INTERVENTO IN T18","")</f>
      </c>
    </row>
    <row r="99" spans="1:12" s="6" customFormat="1" ht="15.75">
      <c r="A99" s="142" t="str">
        <f>'T18'!A63</f>
        <v>003</v>
      </c>
      <c r="B99" s="143" t="str">
        <f>'T18'!B63</f>
        <v>GIOVANI</v>
      </c>
      <c r="C99" s="15">
        <v>1</v>
      </c>
      <c r="D99" s="17" t="s">
        <v>177</v>
      </c>
      <c r="E99" s="121">
        <f>ROUND(I99,0)</f>
        <v>0</v>
      </c>
      <c r="F99" s="66" t="str">
        <f>$A$97&amp;$A$99</f>
        <v>018003</v>
      </c>
      <c r="G99" s="116" t="s">
        <v>34</v>
      </c>
      <c r="H99" s="59"/>
      <c r="I99" s="121"/>
      <c r="J99" s="66" t="str">
        <f>$A$97&amp;$A$99</f>
        <v>018003</v>
      </c>
      <c r="K99" s="116" t="s">
        <v>34</v>
      </c>
      <c r="L99" s="59">
        <f>IF(AND(E99&lt;&gt;0,'T18'!$T$63=0,'T18'!$AR$73&lt;&gt;0),"ATTENZIONE! NON E' STATA DICHIARATA L'AREA DI INTERVENTO IN T18","")</f>
      </c>
    </row>
    <row r="100" spans="1:12" s="6" customFormat="1" ht="15.75">
      <c r="A100" s="141" t="str">
        <f>'T18'!B64</f>
        <v>019</v>
      </c>
      <c r="B100" s="191" t="str">
        <f>'T18'!C64</f>
        <v>TURISMO</v>
      </c>
      <c r="C100" s="191"/>
      <c r="D100" s="191"/>
      <c r="E100" s="192"/>
      <c r="F100" s="186"/>
      <c r="H100" s="59"/>
      <c r="I100" s="168"/>
      <c r="J100" s="59"/>
      <c r="L100" s="59"/>
    </row>
    <row r="101" spans="1:12" s="6" customFormat="1" ht="22.5">
      <c r="A101" s="142" t="str">
        <f>'T18'!A65</f>
        <v>001</v>
      </c>
      <c r="B101" s="143" t="str">
        <f>'T18'!B65</f>
        <v>SERVIZI TURISTICI E MANIFESTAZIONI TURISTICHE</v>
      </c>
      <c r="C101" s="15">
        <v>1</v>
      </c>
      <c r="D101" s="17" t="s">
        <v>199</v>
      </c>
      <c r="E101" s="121">
        <f>ROUND(I101,0)</f>
        <v>1</v>
      </c>
      <c r="F101" s="66" t="str">
        <f>$A$100&amp;$A$101</f>
        <v>019001</v>
      </c>
      <c r="G101" s="116" t="s">
        <v>34</v>
      </c>
      <c r="H101" s="59"/>
      <c r="I101" s="121">
        <v>1</v>
      </c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3" s="6" customFormat="1" ht="24.75" customHeight="1">
      <c r="A102" s="141" t="str">
        <f>'T18'!B66</f>
        <v>020</v>
      </c>
      <c r="B102" s="191" t="str">
        <f>'T18'!C66</f>
        <v>SVILUPPO ECONOMICO E COMPETITIVITÀ</v>
      </c>
      <c r="C102" s="191"/>
      <c r="D102" s="191"/>
      <c r="E102" s="192"/>
      <c r="F102" s="186"/>
      <c r="H102" s="59"/>
      <c r="I102" s="168"/>
      <c r="J102" s="59"/>
      <c r="L102" s="59"/>
      <c r="M102" s="8"/>
    </row>
    <row r="103" spans="1:12" s="6" customFormat="1" ht="22.5" hidden="1">
      <c r="A103" s="142" t="str">
        <f>('T18'!A67)</f>
        <v>001</v>
      </c>
      <c r="B103" s="143" t="str">
        <f>('T18'!B67)</f>
        <v>AFFISSIONI E PUBBLICITA',FIERE, MERCATI, MATTATOIO E SERVIZI CONNESSI E SUAP.</v>
      </c>
      <c r="C103" s="15">
        <v>1</v>
      </c>
      <c r="D103" s="17"/>
      <c r="E103" s="121">
        <f>ROUND(I103,0)</f>
        <v>0</v>
      </c>
      <c r="F103" s="66" t="str">
        <f>$A$102&amp;$A$103</f>
        <v>020001</v>
      </c>
      <c r="G103" s="116" t="s">
        <v>34</v>
      </c>
      <c r="H103" s="59"/>
      <c r="I103" s="121"/>
      <c r="J103" s="66" t="str">
        <f>$A$102&amp;$A$103</f>
        <v>020001</v>
      </c>
      <c r="K103" s="116" t="s">
        <v>34</v>
      </c>
      <c r="L103" s="59">
        <f>IF(AND(E103&lt;&gt;0,'T18'!$T$67=0,'T18'!$AR$73&lt;&gt;0),"ATTENZIONE! NON E' STATA DICHIARATA L'AREA DI INTERVENTO IN T18","")</f>
      </c>
    </row>
    <row r="104" spans="1:14" s="6" customFormat="1" ht="15.75">
      <c r="A104" s="142" t="str">
        <f>('T18'!A68)</f>
        <v>002</v>
      </c>
      <c r="B104" s="146" t="str">
        <f>('T18'!B68)</f>
        <v>FARMACIE COMUNALI</v>
      </c>
      <c r="C104" s="15">
        <v>1</v>
      </c>
      <c r="D104" s="17" t="s">
        <v>220</v>
      </c>
      <c r="E104" s="121">
        <f>ROUND(I104,0)</f>
        <v>0</v>
      </c>
      <c r="F104" s="66" t="str">
        <f>$A$102&amp;$A$104</f>
        <v>020002</v>
      </c>
      <c r="G104" s="116" t="s">
        <v>34</v>
      </c>
      <c r="H104" s="59"/>
      <c r="I104" s="121"/>
      <c r="J104" s="66" t="str">
        <f>$A$102&amp;$A$104</f>
        <v>020002</v>
      </c>
      <c r="K104" s="116" t="s">
        <v>34</v>
      </c>
      <c r="L104" s="59">
        <f>IF(AND(E104&lt;&gt;0,'T18'!$T$68=0,'T18'!$AR$73&lt;&gt;0),"ATTENZIONE! NON E' STATA DICHIARATA L'AREA DI INTERVENTO IN T18","")</f>
      </c>
      <c r="N104" s="8"/>
    </row>
    <row r="105" spans="1:12" s="6" customFormat="1" ht="15.75" customHeight="1" hidden="1">
      <c r="A105" s="141" t="str">
        <f>'T18'!B69</f>
        <v>021</v>
      </c>
      <c r="B105" s="191" t="str">
        <f>'T18'!C69</f>
        <v>POLITICHE PER IL LAVORO E LA FORMAZIONE PROFESSIONALE</v>
      </c>
      <c r="C105" s="191"/>
      <c r="D105" s="191"/>
      <c r="E105" s="192"/>
      <c r="F105" s="59"/>
      <c r="H105" s="59"/>
      <c r="I105" s="168"/>
      <c r="J105" s="59"/>
      <c r="L105" s="59"/>
    </row>
    <row r="106" spans="1:12" s="6" customFormat="1" ht="22.5" hidden="1">
      <c r="A106" s="142" t="str">
        <f>'T18'!A70</f>
        <v>001</v>
      </c>
      <c r="B106" s="143" t="str">
        <f>'T18'!B70</f>
        <v>SERVIZI PER LO SVILUPPO DEL MERCATO DEL LAVORO</v>
      </c>
      <c r="C106" s="15">
        <v>1</v>
      </c>
      <c r="D106" s="17" t="s">
        <v>200</v>
      </c>
      <c r="E106" s="121">
        <f>ROUND(I106,0)</f>
        <v>0</v>
      </c>
      <c r="F106" s="66" t="str">
        <f>$A$105&amp;$A$106</f>
        <v>021001</v>
      </c>
      <c r="G106" s="116" t="s">
        <v>34</v>
      </c>
      <c r="H106" s="59"/>
      <c r="I106" s="121"/>
      <c r="J106" s="66" t="str">
        <f>$A$105&amp;$A$106</f>
        <v>021001</v>
      </c>
      <c r="K106" s="116" t="s">
        <v>34</v>
      </c>
      <c r="L106" s="59">
        <f>IF(AND(E106&lt;&gt;0,'T18'!$T$70=0,'T18'!$AR$73&lt;&gt;0),"ATTENZIONE! NON E' STATA DICHIARATA L'AREA DI INTERVENTO IN T18","")</f>
      </c>
    </row>
    <row r="107" spans="1:12" s="6" customFormat="1" ht="22.5" hidden="1">
      <c r="A107" s="142" t="str">
        <f>'T18'!A71</f>
        <v>002</v>
      </c>
      <c r="B107" s="143" t="str">
        <f>'T18'!B71</f>
        <v>FORMAZIONE PROFESSIONALE</v>
      </c>
      <c r="C107" s="15">
        <v>1</v>
      </c>
      <c r="D107" s="17" t="s">
        <v>201</v>
      </c>
      <c r="E107" s="121">
        <f>ROUND(I107,0)</f>
        <v>0</v>
      </c>
      <c r="F107" s="66" t="str">
        <f>$A$105&amp;$A$107</f>
        <v>021002</v>
      </c>
      <c r="G107" s="116" t="s">
        <v>34</v>
      </c>
      <c r="H107" s="59"/>
      <c r="I107" s="121"/>
      <c r="J107" s="66" t="str">
        <f>$A$105&amp;$A$107</f>
        <v>021002</v>
      </c>
      <c r="K107" s="116" t="s">
        <v>34</v>
      </c>
      <c r="L107" s="59">
        <f>IF(AND(E107&lt;&gt;0,'T18'!$T$71=0,'T18'!$AR$73&lt;&gt;0),"ATTENZIONE! NON E' STATA DICHIARATA L'AREA DI INTERVENTO IN T18","")</f>
      </c>
    </row>
    <row r="108" spans="1:12" s="6" customFormat="1" ht="16.5" hidden="1" thickBot="1">
      <c r="A108" s="150" t="str">
        <f>'T18'!A72</f>
        <v>003</v>
      </c>
      <c r="B108" s="151" t="str">
        <f>'T18'!B72</f>
        <v>SOSTEGNO ALL'OCCUPAZIONE</v>
      </c>
      <c r="C108" s="154">
        <v>1</v>
      </c>
      <c r="D108" s="155" t="s">
        <v>202</v>
      </c>
      <c r="E108" s="122">
        <f>ROUND(I108,0)</f>
        <v>0</v>
      </c>
      <c r="F108" s="66" t="str">
        <f>$A$105&amp;$A$108</f>
        <v>021003</v>
      </c>
      <c r="G108" s="116" t="s">
        <v>34</v>
      </c>
      <c r="H108" s="59"/>
      <c r="I108" s="122"/>
      <c r="J108" s="66" t="str">
        <f>$A$105&amp;$A$108</f>
        <v>021003</v>
      </c>
      <c r="K108" s="116" t="s">
        <v>34</v>
      </c>
      <c r="L108" s="59">
        <f>IF(AND(E108&lt;&gt;0,'T18'!$T$72=0,'T18'!$AR$73&lt;&gt;0),"ATTENZIONE! NON E' STATA DICHIARATA L'AREA DI INTERVENTO IN T18","")</f>
      </c>
    </row>
    <row r="109" spans="1:11" s="5" customFormat="1" ht="15" hidden="1">
      <c r="A109" s="108"/>
      <c r="B109" s="109"/>
      <c r="C109" s="108"/>
      <c r="D109" s="110"/>
      <c r="E109" s="111">
        <f>SUM(E7:E35,E37:E39,E41:E43,E45:E54,E56:E59,E61:E69,E71:E77,E79:E84,E86:E87,E89:E90,E92,E94:E95,E98:E99,E101,E103,E106:E108)</f>
        <v>60227</v>
      </c>
      <c r="F109" s="66"/>
      <c r="G109" s="117"/>
      <c r="I109" s="111">
        <f>SUM(I7:I35,I37:I39,I41:I43,I45:I54,I56:I59,I61:I69,I71:I77,I79:I84,I86:I87,I89:I90,I92,I94:I95,I98:I99,I101,I103,I106:I108)</f>
        <v>60227.1</v>
      </c>
      <c r="J109" s="66"/>
      <c r="K109" s="117"/>
    </row>
    <row r="110" spans="1:11" s="25" customFormat="1" ht="12" customHeight="1" hidden="1">
      <c r="A110" s="193" t="s">
        <v>116</v>
      </c>
      <c r="B110" s="193"/>
      <c r="C110" s="193"/>
      <c r="D110" s="193"/>
      <c r="E110" s="193"/>
      <c r="G110" s="118"/>
      <c r="K110" s="118"/>
    </row>
    <row r="111" spans="1:11" s="25" customFormat="1" ht="21.75" customHeight="1">
      <c r="A111" s="259" t="s">
        <v>117</v>
      </c>
      <c r="B111" s="259"/>
      <c r="C111" s="259"/>
      <c r="D111" s="259"/>
      <c r="E111" s="259"/>
      <c r="F111" s="259"/>
      <c r="G111" s="259"/>
      <c r="H111" s="259"/>
      <c r="I111" s="259"/>
      <c r="K111" s="118"/>
    </row>
    <row r="112" spans="1:14" ht="51.75" customHeight="1">
      <c r="A112" s="260" t="s">
        <v>203</v>
      </c>
      <c r="B112" s="260"/>
      <c r="C112" s="260"/>
      <c r="D112" s="260"/>
      <c r="E112" s="260"/>
      <c r="F112" s="260"/>
      <c r="G112" s="260"/>
      <c r="H112" s="260"/>
      <c r="I112" s="260"/>
      <c r="J112" s="120"/>
      <c r="K112" s="120"/>
      <c r="L112" s="120"/>
      <c r="M112" s="120"/>
      <c r="N112" s="120"/>
    </row>
  </sheetData>
  <sheetProtection password="EA98" sheet="1" formatColumns="0" selectLockedCells="1"/>
  <mergeCells count="46"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B88:E88"/>
    <mergeCell ref="B63:B65"/>
    <mergeCell ref="B48:B50"/>
    <mergeCell ref="A63:A65"/>
    <mergeCell ref="B51:B52"/>
    <mergeCell ref="B55:E55"/>
    <mergeCell ref="A61:A62"/>
    <mergeCell ref="B61:B62"/>
    <mergeCell ref="B60:E60"/>
    <mergeCell ref="A56:A57"/>
    <mergeCell ref="B56:B57"/>
    <mergeCell ref="B70:E70"/>
    <mergeCell ref="B78:E78"/>
    <mergeCell ref="A3:E3"/>
    <mergeCell ref="B12:B26"/>
    <mergeCell ref="B27:B28"/>
    <mergeCell ref="B29:B30"/>
    <mergeCell ref="A12:A26"/>
    <mergeCell ref="B36:E36"/>
    <mergeCell ref="A27:A28"/>
    <mergeCell ref="A29:A30"/>
    <mergeCell ref="B53:B54"/>
    <mergeCell ref="A53:A54"/>
    <mergeCell ref="A51:A52"/>
    <mergeCell ref="B45:B47"/>
    <mergeCell ref="A45:A47"/>
    <mergeCell ref="A48:A50"/>
    <mergeCell ref="A1:E1"/>
    <mergeCell ref="B6:E6"/>
    <mergeCell ref="B58:B59"/>
    <mergeCell ref="A58:A59"/>
    <mergeCell ref="B44:E44"/>
    <mergeCell ref="A7:A10"/>
    <mergeCell ref="B7:B10"/>
    <mergeCell ref="B40:E40"/>
    <mergeCell ref="A41:A43"/>
    <mergeCell ref="B41:B43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4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Domenico</cp:lastModifiedBy>
  <cp:lastPrinted>2019-04-06T06:53:34Z</cp:lastPrinted>
  <dcterms:created xsi:type="dcterms:W3CDTF">1998-11-12T08:15:54Z</dcterms:created>
  <dcterms:modified xsi:type="dcterms:W3CDTF">2019-04-09T09:09:28Z</dcterms:modified>
  <cp:category/>
  <cp:version/>
  <cp:contentType/>
  <cp:contentStatus/>
</cp:coreProperties>
</file>